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rekonstrykcia 08=10=2019 za kachvan\"/>
    </mc:Choice>
  </mc:AlternateContent>
  <bookViews>
    <workbookView xWindow="9300" yWindow="-15" windowWidth="9360" windowHeight="13305" activeTab="1"/>
  </bookViews>
  <sheets>
    <sheet name="GT Lot1" sheetId="2" r:id="rId1"/>
    <sheet name="01.I.Oblekchitelen_Колектор" sheetId="1" r:id="rId2"/>
    <sheet name="01.II.Vodoprovod" sheetId="3" r:id="rId3"/>
    <sheet name="Лист1" sheetId="4" r:id="rId4"/>
  </sheets>
  <definedNames>
    <definedName name="_xlnm.Print_Area" localSheetId="0">'GT Lot1'!$A$1:$G$21</definedName>
  </definedNames>
  <calcPr calcId="162913"/>
</workbook>
</file>

<file path=xl/calcChain.xml><?xml version="1.0" encoding="utf-8"?>
<calcChain xmlns="http://schemas.openxmlformats.org/spreadsheetml/2006/main">
  <c r="G103" i="1" l="1"/>
  <c r="G102" i="1"/>
  <c r="G98" i="1"/>
  <c r="G97" i="1"/>
  <c r="G89" i="1"/>
  <c r="G90" i="1"/>
  <c r="G91" i="1"/>
  <c r="G92" i="1"/>
  <c r="G93" i="1"/>
  <c r="G88" i="1"/>
  <c r="G80" i="1"/>
  <c r="G81" i="1"/>
  <c r="G82" i="1"/>
  <c r="G83" i="1"/>
  <c r="G84" i="1"/>
  <c r="G79" i="1"/>
  <c r="G74" i="1"/>
  <c r="G75" i="1"/>
  <c r="G73" i="1"/>
  <c r="G69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24" i="1"/>
  <c r="G14" i="1"/>
  <c r="G15" i="1"/>
  <c r="G16" i="1"/>
  <c r="G17" i="1"/>
  <c r="G18" i="1"/>
  <c r="G19" i="1"/>
  <c r="G20" i="1"/>
  <c r="G13" i="1"/>
  <c r="G171" i="3"/>
  <c r="G172" i="3"/>
  <c r="G173" i="3"/>
  <c r="G174" i="3"/>
  <c r="G175" i="3"/>
  <c r="G176" i="3"/>
  <c r="G170" i="3"/>
  <c r="G153" i="3"/>
  <c r="G154" i="3"/>
  <c r="G155" i="3"/>
  <c r="G156" i="3"/>
  <c r="G157" i="3"/>
  <c r="G158" i="3"/>
  <c r="G159" i="3"/>
  <c r="G160" i="3"/>
  <c r="G161" i="3"/>
  <c r="G162" i="3"/>
  <c r="G163" i="3"/>
  <c r="G164" i="3"/>
  <c r="G165" i="3"/>
  <c r="G152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30" i="3"/>
  <c r="G122" i="3"/>
  <c r="G123" i="3"/>
  <c r="G124" i="3"/>
  <c r="G125" i="3"/>
  <c r="G126" i="3"/>
  <c r="G121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33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14" i="3"/>
  <c r="G177" i="3" l="1"/>
  <c r="B306" i="3"/>
  <c r="B307" i="3" s="1"/>
  <c r="B308" i="3" s="1"/>
  <c r="B309" i="3" s="1"/>
  <c r="B310" i="3" s="1"/>
  <c r="B311" i="3" s="1"/>
  <c r="B312" i="3" s="1"/>
  <c r="B313" i="3" s="1"/>
  <c r="B314" i="3" s="1"/>
  <c r="B315" i="3" s="1"/>
  <c r="B316" i="3" s="1"/>
  <c r="B317" i="3" s="1"/>
  <c r="B318" i="3" s="1"/>
  <c r="B319" i="3" s="1"/>
  <c r="B290" i="3"/>
  <c r="B291" i="3" s="1"/>
  <c r="B292" i="3" s="1"/>
  <c r="B293" i="3" s="1"/>
  <c r="B294" i="3" s="1"/>
  <c r="B295" i="3" s="1"/>
  <c r="B296" i="3" s="1"/>
  <c r="B297" i="3" s="1"/>
  <c r="B298" i="3" s="1"/>
  <c r="B299" i="3" s="1"/>
  <c r="B300" i="3" s="1"/>
  <c r="B301" i="3" s="1"/>
  <c r="B302" i="3" s="1"/>
  <c r="B274" i="3"/>
  <c r="B275" i="3" s="1"/>
  <c r="B276" i="3" s="1"/>
  <c r="B277" i="3" s="1"/>
  <c r="B278" i="3" s="1"/>
  <c r="B279" i="3" s="1"/>
  <c r="B280" i="3" s="1"/>
  <c r="B281" i="3" s="1"/>
  <c r="B282" i="3" s="1"/>
  <c r="B283" i="3" s="1"/>
  <c r="B284" i="3" s="1"/>
  <c r="B285" i="3" s="1"/>
  <c r="B286" i="3" s="1"/>
  <c r="B250" i="3"/>
  <c r="B251" i="3" s="1"/>
  <c r="B252" i="3" s="1"/>
  <c r="B253" i="3" s="1"/>
  <c r="B254" i="3" s="1"/>
  <c r="B255" i="3" s="1"/>
  <c r="B256" i="3" s="1"/>
  <c r="B257" i="3" s="1"/>
  <c r="B258" i="3" s="1"/>
  <c r="B259" i="3" s="1"/>
  <c r="B260" i="3" s="1"/>
  <c r="B261" i="3" s="1"/>
  <c r="B262" i="3" s="1"/>
  <c r="B263" i="3" s="1"/>
  <c r="B264" i="3" s="1"/>
  <c r="B265" i="3" s="1"/>
  <c r="B266" i="3" s="1"/>
  <c r="B267" i="3" s="1"/>
  <c r="B230" i="3"/>
  <c r="B231" i="3" s="1"/>
  <c r="B232" i="3" s="1"/>
  <c r="B233" i="3" s="1"/>
  <c r="B234" i="3" s="1"/>
  <c r="B235" i="3" s="1"/>
  <c r="B236" i="3" s="1"/>
  <c r="B237" i="3" s="1"/>
  <c r="B238" i="3" s="1"/>
  <c r="B239" i="3" s="1"/>
  <c r="B240" i="3" s="1"/>
  <c r="B241" i="3" s="1"/>
  <c r="B242" i="3" s="1"/>
  <c r="B243" i="3" s="1"/>
  <c r="B244" i="3" s="1"/>
  <c r="B245" i="3" s="1"/>
  <c r="B246" i="3" s="1"/>
  <c r="B210" i="3"/>
  <c r="B211" i="3" s="1"/>
  <c r="B212" i="3" s="1"/>
  <c r="B213" i="3" s="1"/>
  <c r="B214" i="3" s="1"/>
  <c r="B215" i="3" s="1"/>
  <c r="B216" i="3" s="1"/>
  <c r="B217" i="3" s="1"/>
  <c r="B218" i="3" s="1"/>
  <c r="B219" i="3" s="1"/>
  <c r="B220" i="3" s="1"/>
  <c r="B221" i="3" s="1"/>
  <c r="B222" i="3" s="1"/>
  <c r="B223" i="3" s="1"/>
  <c r="B224" i="3" s="1"/>
  <c r="B225" i="3" s="1"/>
  <c r="B226" i="3" s="1"/>
  <c r="G195" i="3" l="1"/>
  <c r="G166" i="3"/>
  <c r="G194" i="3" s="1"/>
  <c r="G99" i="1" l="1"/>
  <c r="G70" i="1" l="1"/>
  <c r="G121" i="1" s="1"/>
  <c r="G149" i="3" l="1"/>
  <c r="G193" i="3" s="1"/>
  <c r="G196" i="3" s="1"/>
  <c r="G118" i="3"/>
  <c r="G189" i="3" s="1"/>
  <c r="G127" i="3"/>
  <c r="G191" i="3" s="1"/>
  <c r="G192" i="3" s="1"/>
  <c r="G30" i="3"/>
  <c r="G188" i="3" s="1"/>
  <c r="G85" i="1"/>
  <c r="G123" i="1" s="1"/>
  <c r="G125" i="1"/>
  <c r="G21" i="1"/>
  <c r="G119" i="1" s="1"/>
  <c r="G76" i="1"/>
  <c r="G122" i="1" s="1"/>
  <c r="G66" i="1"/>
  <c r="G120" i="1" s="1"/>
  <c r="G104" i="1"/>
  <c r="G127" i="1" s="1"/>
  <c r="G128" i="1" s="1"/>
  <c r="G94" i="1"/>
  <c r="G124" i="1" s="1"/>
  <c r="G190" i="3" l="1"/>
  <c r="G126" i="1"/>
  <c r="G129" i="1" s="1"/>
  <c r="G197" i="3" l="1"/>
  <c r="G11" i="2" s="1"/>
  <c r="G130" i="1"/>
  <c r="G133" i="1" s="1"/>
  <c r="G10" i="2"/>
  <c r="G131" i="1"/>
  <c r="G12" i="2" l="1"/>
  <c r="G198" i="3"/>
  <c r="G201" i="3" s="1"/>
  <c r="G199" i="3"/>
  <c r="G200" i="3" s="1"/>
  <c r="G202" i="3" s="1"/>
  <c r="G132" i="1"/>
  <c r="G134" i="1" s="1"/>
  <c r="G135" i="1" s="1"/>
  <c r="G203" i="3" l="1"/>
  <c r="G14" i="2"/>
  <c r="G13" i="2"/>
  <c r="G16" i="2" s="1"/>
  <c r="G15" i="2" l="1"/>
  <c r="G17" i="2" s="1"/>
  <c r="G18" i="2" s="1"/>
</calcChain>
</file>

<file path=xl/sharedStrings.xml><?xml version="1.0" encoding="utf-8"?>
<sst xmlns="http://schemas.openxmlformats.org/spreadsheetml/2006/main" count="786" uniqueCount="314">
  <si>
    <t>Наименование</t>
  </si>
  <si>
    <t>К-во</t>
  </si>
  <si>
    <t>м3</t>
  </si>
  <si>
    <t>РАЗРИВАНЕ С БУЛДОЗЕР ИЛИ ЗАСИПВАНЕ ИЗКОПИ С ПРОБЕГ ДО 40М ПРИ НОРМ.УСЛОВИЯ</t>
  </si>
  <si>
    <t>бр.</t>
  </si>
  <si>
    <t>ВОДОЧЕРПЕНЕ С ПОМПА ДО  500 Л/МИН И ВИС. 20до32М</t>
  </si>
  <si>
    <t>НАПРАВА,МОНТАЖ И ДЕМОНТАЖ ДЪРВЕНИ РАБ.СТЪЛБИЩА И ПЛОЩАДКИ, ВКЛ. ПАРАПЕТА</t>
  </si>
  <si>
    <t>м2</t>
  </si>
  <si>
    <t>НАПРАВА НАСИП ОТ БАЛАСТРА</t>
  </si>
  <si>
    <t>ТРЪБНО  ПОДПОРНО СКЕЛЕ С НАТОВАРВАНЕ ДО 1500КГ/М2 И Н=или&lt;20М</t>
  </si>
  <si>
    <t>НАПРАВА НАСИП ОТ ПЯСЪК ПОД НАД И ОКОЛО ТРЪБИТЕ</t>
  </si>
  <si>
    <t>м</t>
  </si>
  <si>
    <t>тона</t>
  </si>
  <si>
    <t>№</t>
  </si>
  <si>
    <t>ОСНОВА ОТ ЗАКЛИНЕН ТРОШЕН КАМЪК (ТРОШЕНОКАМЕННА НАСТИЛКА)</t>
  </si>
  <si>
    <t>м-ка</t>
  </si>
  <si>
    <t>ПЛЪТНО УКРЕПВАНЕ И РАЗКРЕПВАНЕ НА ИЗКОПИ С УКРЕПИТЕРНА СИСТЕМА С ПОДВИЖНА ПОДПОРА</t>
  </si>
  <si>
    <t>ДОСТАВКА И МОНТАЖ НА ГРЕДИ ЗА НИВЕЛАЦИЯ 18/18/200 ПЛЕЗ 3М</t>
  </si>
  <si>
    <t>ДОСТАВКА И МОНТАЖ НА НА УКРУПИТЕЛНИ ТРУПЧЕТА</t>
  </si>
  <si>
    <t>ДОСТАВКА И МОНТАЖ ОПЕСЪЧЕНА МУФА FVC DN2500 - PN1</t>
  </si>
  <si>
    <t>ДОСТАВКА И МОНТАЖ ОПЕСЪЧЕНА МУФА FVC DN2000 - PN1</t>
  </si>
  <si>
    <t>ДОСТАВКА И МОНТАЖ ОПЕСЪЧЕНА МУФА FVC DN1200 - PN1</t>
  </si>
  <si>
    <t>ДОСТАВКА И МОНТАЖ ОПЕСЪЧЕНА МУФА FVC DN1000 - PN1</t>
  </si>
  <si>
    <t>РЯЗАНЕ ТРЪБИ DN2500</t>
  </si>
  <si>
    <t>РЯЗАНЕ ТРЪБИ DN2000</t>
  </si>
  <si>
    <t>РЯЗАНЕ ТРЪБИ DN1200</t>
  </si>
  <si>
    <t>РЯЗАНЕ ТРЪБИ DN1000</t>
  </si>
  <si>
    <t xml:space="preserve">УПЛЪТНЯВАНЕ С ПОЛИУРЕТАНОВ ФУГОУПЛЪТНИТЕЛ СЛЕД ПОЧИСТВАНЕ НА ТРЪБИТЕ </t>
  </si>
  <si>
    <t>М</t>
  </si>
  <si>
    <t>ТАНГЕНЦИАЛНА ШАХТА ОТ СТЪКЛОПЛАСТОВИ ТРЪБИ ДЪЛБ.6М</t>
  </si>
  <si>
    <t>НАПРАВА ОТВОР Ф2500 В БЕТ. СТЕНА С ДЕБ. 50СМ</t>
  </si>
  <si>
    <t>КОФРАЖ ЗА СТЕНИ И ПЛОЧИ</t>
  </si>
  <si>
    <t>кг.</t>
  </si>
  <si>
    <t>АРМИРОВКА ЗА БЕТОН Ф6.5-Ф12 ОТ СТОМАНА А-І</t>
  </si>
  <si>
    <t>АРМИРОВКА ЗА БЕТОН №14-№50 ОТ СТОМАНА А-ІІІ</t>
  </si>
  <si>
    <t>ДОСТАВКА И МОНТАЖ НА МЕТАЛНИ СТЪПАЛА</t>
  </si>
  <si>
    <t>ДОСТАВКА НА ПЕ ТРЪБИ DN250</t>
  </si>
  <si>
    <t xml:space="preserve">МОНТАЖ И ДЕМОНТАЖ НА НА ПЕ ТРЪБИ DN250 </t>
  </si>
  <si>
    <t>Единична цена BGN</t>
  </si>
  <si>
    <t>Стойност BGN</t>
  </si>
  <si>
    <t>01.01.</t>
  </si>
  <si>
    <t xml:space="preserve"> Земни работи</t>
  </si>
  <si>
    <t>Сума 01.01.</t>
  </si>
  <si>
    <t>01.02.</t>
  </si>
  <si>
    <t>Канализационни работи</t>
  </si>
  <si>
    <t>Сума 01.02.</t>
  </si>
  <si>
    <t>01.03.</t>
  </si>
  <si>
    <t>Разваляне и възстановяване настилки</t>
  </si>
  <si>
    <t>Кофражни работи</t>
  </si>
  <si>
    <t>Сума 01.03.</t>
  </si>
  <si>
    <t>01.04.</t>
  </si>
  <si>
    <t>Други строителни работи</t>
  </si>
  <si>
    <t>Сума 01.04.</t>
  </si>
  <si>
    <t>Бетонови работи</t>
  </si>
  <si>
    <t>01.05.</t>
  </si>
  <si>
    <t>Сума 01.05.</t>
  </si>
  <si>
    <t>01.06.</t>
  </si>
  <si>
    <t>Временни канали по време на строителството</t>
  </si>
  <si>
    <t>Сума 01.06.</t>
  </si>
  <si>
    <t>01.07.</t>
  </si>
  <si>
    <t>Сума 01.07.</t>
  </si>
  <si>
    <t>КСС No</t>
  </si>
  <si>
    <t>Земни работи</t>
  </si>
  <si>
    <t>01.</t>
  </si>
  <si>
    <t>01.05</t>
  </si>
  <si>
    <t>01.06</t>
  </si>
  <si>
    <t>01.07</t>
  </si>
  <si>
    <t>Армировъчни работи</t>
  </si>
  <si>
    <t>Бетонови  работи</t>
  </si>
  <si>
    <t>02.01</t>
  </si>
  <si>
    <t>Сума 02.01.</t>
  </si>
  <si>
    <t>02.01.</t>
  </si>
  <si>
    <t>02</t>
  </si>
  <si>
    <t>Количествена Сметка N 01.I. -  Канализация квартал (част) – 10 –Облекчителен  колектор</t>
  </si>
  <si>
    <t>01.I.</t>
  </si>
  <si>
    <t>Част 01.I. : Канализация квартал (част) – 10 –Облекчителен  колектор</t>
  </si>
  <si>
    <t>сметка№</t>
  </si>
  <si>
    <t>01.II.</t>
  </si>
  <si>
    <t>Водопровод (част) – 10 – Магистрален водопровод по бул. “Дунав” от бул.“Васил Априлов” до “Брезовско шосе”</t>
  </si>
  <si>
    <t>ДДС 20 %</t>
  </si>
  <si>
    <t>Непредвидени разходи 10%</t>
  </si>
  <si>
    <t>Канализация квартал (част) – 10 – Облекчителен  колектор</t>
  </si>
  <si>
    <t>Количествена Сметка N 01.I. -  Канализация квартал (част) – 10 – Облекчителен  колектор</t>
  </si>
  <si>
    <t xml:space="preserve">Част 01.I.: Канализация квартал (част) – 10 – Облекчителен  колектор </t>
  </si>
  <si>
    <t>Част 01.II. : Водопровод (част) – 10 – Магистрален водопровод</t>
  </si>
  <si>
    <t>Количествена Сметка N 01.II. - Водопровод (част) – 10 – Магистрален водопровод по бул. “Дунав” от бул.“Васил Априлов” до “Брезовско шосе”</t>
  </si>
  <si>
    <t xml:space="preserve"> Строителна част</t>
  </si>
  <si>
    <t>НЕПЛЪТНО УКРЕПВАНЕ И РАЗКРЕПВАНЕ НА ИЗКОПИ В ЗЕМНИ ПОЧВИ</t>
  </si>
  <si>
    <t>РАЗВАЛЯНЕ НА  АСФАЛТOВА НАСТИЛКА</t>
  </si>
  <si>
    <t>100 м2</t>
  </si>
  <si>
    <t>НАПРАВА ОПОРНИ БЛОКОВЕ НА ТРЪБИ PEHD</t>
  </si>
  <si>
    <t>ПОЛАГАНЕ НА ВОДОПРОВОД DN160 ЧРЕЗ ХОРИЗОНТАЛНО СОНДИРАНЕ</t>
  </si>
  <si>
    <t>Монтажна част</t>
  </si>
  <si>
    <t>ДОСТАВКА ТРЪБИ PE-HD DN160 - 1MPa</t>
  </si>
  <si>
    <t>ДОСТАВКА ТРЪБИ PEHD DN140 - 1MPa</t>
  </si>
  <si>
    <t>ДОСТАВКА ТРЪБИ PE-HD DN125 - 1MPa</t>
  </si>
  <si>
    <t>ДОСТАВКА ТРЪБИ PE-HD DN110 - 1MPa</t>
  </si>
  <si>
    <t>ДОСТАВКА ТРЪБИ PE-HD DN90 - 1MPa</t>
  </si>
  <si>
    <t>ДОСТАВКА ТРЪБИ PE-HD DN63 - 1MPa</t>
  </si>
  <si>
    <t>АДАПТОР ГЛАДЪК DN500</t>
  </si>
  <si>
    <t>АДАПТОР НАМАЛИТЕЛ  DN100/80</t>
  </si>
  <si>
    <t>ТРОЙНИК ФЛАНШОВ ЧУГУНЕН (DI) DN500/500</t>
  </si>
  <si>
    <t>ТРОЙНИК ФЛАНШОВ ЧУГУНЕН (DI) DN500/150</t>
  </si>
  <si>
    <t>ТРОЙНИК ФЛАНШОВ ЧУГУНЕН (DI) DN400/100</t>
  </si>
  <si>
    <t>ТРОЙНИК МУФЕН (DI) DN500/500 С АНКЕРИРАЩИ МУФИ</t>
  </si>
  <si>
    <t>ТРОЙНИК МУФЕН ЕДНОФЛАНШОВ (DI) DN500/100 С АНКЕРИРАЩИ МУФИ</t>
  </si>
  <si>
    <t>ТРОЙНИК МУФЕН ЕДНОФЛАНШОВ (DI) DN500/150 С АНКЕРИРАЩИ МУФИ</t>
  </si>
  <si>
    <t>ДЕМОНТАЖНА ВРЪЗКА (DI) DN500</t>
  </si>
  <si>
    <t>ДЪГА МУФЕНА ЧУГУНЕНА (DI) DN500 (11 1/4 градуса) С АНКЕРИРАЩИ МУФИ</t>
  </si>
  <si>
    <t>ДЪГА МУФЕНА ЧУГУНЕНА (DI) DN500 (22 1/2 градуса) С АНКЕРИРАЩИ МУФИ</t>
  </si>
  <si>
    <t>ДЪГА МУФЕНА ЧУГУНЕНА (DI) DN500 (90 градуса) С АНКЕРИРАЩИ МУФИ</t>
  </si>
  <si>
    <t>ДЪГА ФЛАНШОВА ЧУГУНЕНА (DI) DN500 (90 градуса)</t>
  </si>
  <si>
    <t>НАМАЛИТЕЛ ФЛАНШОВ ЧУГУНЕН DN100/80</t>
  </si>
  <si>
    <t>ЕДНОФЛАНШОВО ПАРЧЕ DN500 (DI)</t>
  </si>
  <si>
    <t>ЕДНОФЛАНШОВО ПАРЧЕ СЪС САЛНИК (DI) DN500</t>
  </si>
  <si>
    <t>ПРЕХОД ФЛАНЕЦ - МУФА (DI)  DN500 С АНКЕРИРАЩИ МУФИ</t>
  </si>
  <si>
    <t>ФЛАНШОВ АДАПТОР DN100</t>
  </si>
  <si>
    <t>ФЛАНШОВ АДАПТОР DN150</t>
  </si>
  <si>
    <t>ФЛАНШОВ АДАПТОР DN400</t>
  </si>
  <si>
    <t>ФЛАНШОВ АДАПТОР DN500</t>
  </si>
  <si>
    <t>ГЛУХ ФЛАНЕЦ DN125</t>
  </si>
  <si>
    <t>ДВУФЛАНШОВО ПАРЧЕ (DI) DN500</t>
  </si>
  <si>
    <t>ЗАВАРЯЕМ НАМАЛИТЕЛ PE-HD DN160/125 - 1MPa</t>
  </si>
  <si>
    <t>ДЪГА ЗАВАРЯЕМА PE-HD  DN125 (30градуса) - 1МРа</t>
  </si>
  <si>
    <t>ДЪГА ЗАВАРЯЕМА PE-HD  DN125 (90градуса) - 1МРа</t>
  </si>
  <si>
    <t>ДЪГА ЗАВАРЯЕМА PE-HD DN160 (90 градуса) - 1MPa</t>
  </si>
  <si>
    <t>ДЪГА ЗАВАРЯЕМА PE-HD DN90 (90 градуса) - 1MPa</t>
  </si>
  <si>
    <t>ЗАВАРЯЕМ НАМАЛИТЕЛ PE-HD DN110/63 - 1MPa</t>
  </si>
  <si>
    <t>ЗАВАРЯЕМ НАМАЛИТЕЛ PE-HD DN140/125 - 1MPa</t>
  </si>
  <si>
    <t>ЗАВАРЯЕМ НАМАЛИТЕЛ PE-HD DN160/140 - 1MPa</t>
  </si>
  <si>
    <t>ЗАВАРЯЕМ ТРОЙНИК PE-HD DN110/90 - 1MPa</t>
  </si>
  <si>
    <t>ЗАВАРЯЕМ ТРОЙНИК PE-HD DN125/125 - 1MPa</t>
  </si>
  <si>
    <t>ЗАВАРЯЕМ ТРОЙНИК PE-HD DN125/90 - 1MPa</t>
  </si>
  <si>
    <t>ЗАВАРЯЕМ ТРОЙНИК PE-HD DN160/110 - 1MPa</t>
  </si>
  <si>
    <t>ЗАВАРЯЕМ ТРОЙНИК PE-HD DN160/125 - 1MPa</t>
  </si>
  <si>
    <t>ЗАВАРЯЕМ ТРОЙНИК PE-HD DN160/160 - 1MPa</t>
  </si>
  <si>
    <t>ЗАВАРЯЕМ ТРОЙНИК PE-HD DN160/90 - 1MPa</t>
  </si>
  <si>
    <t>ФЛАНШОВ НАКРАЙНИК PE-HD DN160 - 1MPa</t>
  </si>
  <si>
    <t>ФЛАНШОВ НАКРАЙНИК PE-HD DN125 - 1MPa</t>
  </si>
  <si>
    <t>ФЛАНШОВ  НАКРАЙНИК PE-HD DN110 - 1MPa</t>
  </si>
  <si>
    <t>ФЛАНШОВ НАКРАЙНИК PE-HD DN90 - 1MPa</t>
  </si>
  <si>
    <t>СВОБОДЕН ФЛАНЕЦ ЗА ТРЪБИ PE-HD DN160 - 1MPa</t>
  </si>
  <si>
    <t>СВОБОДЕН ФЛАНЕЦ ЗА ТРЪБИ PE-HD DN125 - 1MPa</t>
  </si>
  <si>
    <t>СВОБОДЕН ФЛАНЕЦ ЗА ТРЪБИ PE-HD DN110 - 1MPa</t>
  </si>
  <si>
    <t>СВОБОДЕН ФЛАНЕЦ ЗА ТРЪБИ PE-HD DN90 - 1MPa</t>
  </si>
  <si>
    <t>СТОМАНЕНИ ФЛАНЦИ DN500 - 1MPa</t>
  </si>
  <si>
    <t>КОМБИНИРАН АВТОМАТИЧЕН ВЪЗДУШНИК DN80 ЗА МОНТАЖ БЕЗ ШАХТА</t>
  </si>
  <si>
    <t>ПОЖАРЕН ХИДРАНТ НАДЗЕМЕН DN80</t>
  </si>
  <si>
    <t>СК С ОХРАНИТЕЛНА ГАРНИТУРА DN100 - 1МРа</t>
  </si>
  <si>
    <t>СК С ОХРАНИТЕЛНА ГАРНИТУРA DN80 - 1МРа</t>
  </si>
  <si>
    <t>СК С ОХРАНИТЕЛНА ГАРНИТУРА DN150 - 1МРа</t>
  </si>
  <si>
    <t>МОНТАЖ ФЛАНЦИ КЪМ СТОМАНЕНИ ТРЪБИ DN500</t>
  </si>
  <si>
    <t>НАПРАВА ФЛАНШОВА ВРЪЗКА DN500</t>
  </si>
  <si>
    <t>НАПРАВА ФЛАНШОВА ВРЪЗКА DN400</t>
  </si>
  <si>
    <t>НАПРАВА ФЛАНШОВА ВРЪЗКА DN150</t>
  </si>
  <si>
    <t>НАПРАВА ФЛАНШОВА ВРЪЗКА DN100</t>
  </si>
  <si>
    <t>НАПРАВА ФЛАНШОВА ВРЪЗКА  DN80</t>
  </si>
  <si>
    <t>МОНТАЖ ЧУГУНЕНИ ТРЪБИ DN500</t>
  </si>
  <si>
    <t>МОНТАЖ НА ТРЪБИ PE-HD DN160 (полагане и заварка)</t>
  </si>
  <si>
    <t>МОНТАЖ НА ТРЪБИ PE-HD DN140 (полагане и заварка)</t>
  </si>
  <si>
    <t>МОНТАЖ НА ТРЪБИ PE-HD DN125 (полагане и заварка)</t>
  </si>
  <si>
    <t>МОНТАЖ НА ТРЪБИ PE-HD DN110 (полагане и заварка)</t>
  </si>
  <si>
    <t>МОНТАЖ НА ТРЪБИ PE-HD DN90 (полагане и заварка)</t>
  </si>
  <si>
    <t>НАПРАВА ЗАВАРКА НА ТРЪБИ PE-HD DN90 - 1МРа (в монтажните възли)</t>
  </si>
  <si>
    <t>НАПРАВА ЗАВАРКА НА ТРЪБИ PE-HD DN125 - 1MPa (в монтажните възли)</t>
  </si>
  <si>
    <t>НАПРАВА ЗАВАРКА НА ТРЪБИ PE-HD DN140 - 1МРа (в монтажните възли)</t>
  </si>
  <si>
    <t>НАПРАВА ЗАВАРКА НА ТРЪБИ PE-HD DN160 - 1МРа (в монтажните възли)</t>
  </si>
  <si>
    <t>ИЗПРОБВАНЕ ПЛЪТНОСТТА НА ТРЪБОПРОВОДИ ПОД ХИДР.НАЛЯГАНЕ ДО DN200</t>
  </si>
  <si>
    <t>ИЗПРОБВАНЕ ПЛЪТНОСТТА НА ТРЪБОПРОВОДИ ПОД ХИДР.НАЛЯГАНЕ НАД DN200</t>
  </si>
  <si>
    <t>ДЕЗИНФЕКЦИЯ ВОДОПРОВОДИ</t>
  </si>
  <si>
    <t>100 м.</t>
  </si>
  <si>
    <t>ПОЛАГАНЕ НА ДЕТЕКТОРНА ЛЕНТА</t>
  </si>
  <si>
    <t>УКРЕПВАНЕ НА ПОЖАРЕН ХИДРАНТ</t>
  </si>
  <si>
    <t>Сградни водопроводни отклонения</t>
  </si>
  <si>
    <t>РАЗВАЛЯНЕ И ВЪЗСТАНОВЯВАНЕ НА ТРОТОАР</t>
  </si>
  <si>
    <t>ДОСТАВКА И МОНТАЖ ТРЪБИ PE-HD DN32 - 1MPa</t>
  </si>
  <si>
    <t>КОЛЯНО PE-HD С ВЪНШНА РЕЗБА Ф32-1''</t>
  </si>
  <si>
    <t>03.01.</t>
  </si>
  <si>
    <t>КОФРАЖ  СТЕНИ d&gt;15СМ</t>
  </si>
  <si>
    <t>АРМИРОВКА</t>
  </si>
  <si>
    <t>кг</t>
  </si>
  <si>
    <t>ДОСТАВКА И МОНТАЖ ЧУГУНЕН КАПАК</t>
  </si>
  <si>
    <t>НАПРАВА И ПОСТАВЯНЕ ЖЕЛЯЗНО СТЪПАЛО ф18</t>
  </si>
  <si>
    <t>10 бр.</t>
  </si>
  <si>
    <t>ХИДРОИЗОЛАЦИЯ - 2 ПЛАСТА</t>
  </si>
  <si>
    <t>Сума 03.01.</t>
  </si>
  <si>
    <t>Строителна част</t>
  </si>
  <si>
    <t>02.</t>
  </si>
  <si>
    <t>03.01</t>
  </si>
  <si>
    <t>03.</t>
  </si>
  <si>
    <t xml:space="preserve"> </t>
  </si>
  <si>
    <t>ДДС непредвидени разходи</t>
  </si>
  <si>
    <t>01</t>
  </si>
  <si>
    <t>Стойност СМР по КСС  01.I.01</t>
  </si>
  <si>
    <t>Стойност СМР по КСС  01.I.02</t>
  </si>
  <si>
    <t xml:space="preserve">Обща стойност СМР по КСС 01.I. (без непредвидени разходи) с ДДС </t>
  </si>
  <si>
    <t xml:space="preserve">Обща стойност непредвидени разходи по КСС 01.I. с ДДС </t>
  </si>
  <si>
    <t>Стойност СМР по КСС  01.II.01</t>
  </si>
  <si>
    <t>Стойност СМР по КСС  01.II.02</t>
  </si>
  <si>
    <t>Стойност СМР по КСС  01.II.03</t>
  </si>
  <si>
    <t>Обща стойност СМР по КСС  01.II.</t>
  </si>
  <si>
    <t xml:space="preserve">Обща стойност СМР по КСС  01.II. (без непредвидени разходи) с ДДС </t>
  </si>
  <si>
    <t xml:space="preserve">Обща стойност непредвидени разходи по КСС  01.II. с ДДС </t>
  </si>
  <si>
    <t>бр</t>
  </si>
  <si>
    <t>Обща стойност СМР по КСС 01.I.</t>
  </si>
  <si>
    <t>Обща стойност СМР по КСС 01.I( включително непредвидени разходи) с ДДС</t>
  </si>
  <si>
    <t>ИЗКОП С БАГЕР ЗЕМНИ ПОЧВИ ПРИ 1 УТ. УСЛОВИЕ НА ТРАНСПОРТ, ВКЛ. ТРАНСПОРТ ДО 20 КМ ( ВКЛ. ВСИЧКИ НЕОБХОДИМИ РАЗХОДИ)</t>
  </si>
  <si>
    <t>ИЗКОП РЪЧЕН В ЗЕМНИ ПОЧВИ, ВКЛ. НАТОВАРВАНЕ И ТРАНСПОРТ ДО 20 КМ ( ВКЛ. ВСИЧКИ НЕОБХОДИМИ РАЗХОДИ)</t>
  </si>
  <si>
    <t>М3</t>
  </si>
  <si>
    <t>мсм</t>
  </si>
  <si>
    <t>НАПРАВА ДРЕНАЖ /ОСНОВА ОТ ФИЛЦ/</t>
  </si>
  <si>
    <t>ДОСТАВКА И МОНТАЖ НА ТРОЙНИК 500/250 ЗА СМУК. ШАХТА ПРЕЗ 15М</t>
  </si>
  <si>
    <t>ДОСТАВКА  И МОНТАЖ НА СТЪКЛОПЛАСТОВИ ТРЪБИ DN2500 EN14364 Sn10000 PN1</t>
  </si>
  <si>
    <t>ДОСТАВКА  И МОНТАЖ НА СТЪКЛОПЛАСТОВИ ТРЪБИ DN2000 EN14364 Sn10000 PN1</t>
  </si>
  <si>
    <t>ДОСТАВКА  И МОНТАЖ НА СТЪКЛОПЛАСТОВИ ТРЪБИ DN1200 EN14364 Sn10000 PN1</t>
  </si>
  <si>
    <t>ДОСТАВКА  И МОНТАЖ НА СТЪКЛОПЛАСТОВИ ТРЪБИ DN1000 EN14364 Sn10000 PN1</t>
  </si>
  <si>
    <t>ДОСТАВКА  И МОНТАЖ НА ПЕ ТРЪБИ -DN1200/1030, SN8</t>
  </si>
  <si>
    <t>ДОСТАВКА  И МОНТАЖ НА ПЕ ТРЪБИ -DN800/673, SN8</t>
  </si>
  <si>
    <t>ДОСТАВКА  И МОНТАЖ НА ПЕ ТРЪБИ -DN630/535, SN8</t>
  </si>
  <si>
    <t>ДОСТАВКА  И МОНТАЖ НА ПЕ ТРЪБИ -DN500/427, SN8</t>
  </si>
  <si>
    <t>ДОСТАВКА  И МОНТАЖ НА  ПЕ ТРЪБИ -DN315/272, SN8</t>
  </si>
  <si>
    <t xml:space="preserve">ИЗПИТВАНЕ КАНАЛ DN2500 SN10000 </t>
  </si>
  <si>
    <t>ИЗПИТВАНЕ КАНАЛ  DN2000</t>
  </si>
  <si>
    <t>ИЗПИТВАНЕ КАНАЛ  DN1200</t>
  </si>
  <si>
    <t>ИЗПИТВАНЕ КАНАЛ  DN1000</t>
  </si>
  <si>
    <t>ИЗПИТВАНЕ КАНАЛ ОТ ПЕ ТРЪБИ -DN1200/1030</t>
  </si>
  <si>
    <t>ИЗПИТВАНЕ КАНАЛ ОТ ПЕ ТРЪБИ -DN800/673</t>
  </si>
  <si>
    <t>ИЗПИТВАНЕ КАНАЛ ОТ ПЕ ТРЪБИ -DN630/535</t>
  </si>
  <si>
    <t>ИЗПИТВАНЕ КАНАЛ ОТ ПЕ ТРЪБИ -DN500/427</t>
  </si>
  <si>
    <t>ИЗПИТВАНЕ КАНАЛ ОТ ПЕ ТРЪБИ -ID400</t>
  </si>
  <si>
    <t>ИЗПИТВАНЕ КАНАЛ ОТ ПЕ ТРЪБИ -DN315/272</t>
  </si>
  <si>
    <t>НАПРАВА ОТВОР Ф160 В СТЪКЛОПЛАСТОВА ТРЪБА</t>
  </si>
  <si>
    <t>ДОСТАВКА И МОНТАЖ СЕДЛО DN160/2000</t>
  </si>
  <si>
    <t>ДОСТАВКА И МОНТАЖ НА РР УЛИЧЕН ОТТОК В КОМПЛЕКТ С КОФА И ЗАКЛЮЧВАЩА СЕ РЕШЕТКА 50/50 ВКЛ. ТРЪБНА ВРЪЗКА, АДАПТОР 200/160 И КОЛЯНО СЪГЛАСНО ПРОЕКТА.</t>
  </si>
  <si>
    <t>УЛИЧНИ РШ ЗА КРЪГЛИ КАНАЛИ С ОТВОР ф60СМ ОТ СГЛОБЯЕМИ ЕЛЕМЕНТИ С ДЪЛБ. 3М, ВКЛ. ЧУГ.КАПАК САМОХОРИЗОНТИРАЩ, Ф600, КЛАС D400, ЗАКЛЮЧВАЩ</t>
  </si>
  <si>
    <t>УЛИЧНИ РШ ЗА КРЪГЛИ КАНАЛИ С ОТВОР ф60СМ ОТ СГЛОБЯЕМИ ЕЛЕМЕНТИ С ДЪЛБ. 2М, ВКЛ. ЧУГ.КАПАК САМОХОРИЗОНТИРАЩ, Ф600, КЛАС D400, ЗАКЛЮЧВАЩ</t>
  </si>
  <si>
    <t>БЕТОН ЗА СТЕНИ И ПЛОЧИ В20 -  ДОСТАВКА, ТРАНСПОРТ И ПОЛАГАНЕ</t>
  </si>
  <si>
    <t>ЦИМЕНТОВА ЗАМАЗКА ПО СТЕНИ И ТАВАНИ  2 СМ</t>
  </si>
  <si>
    <t>ДОСТАВКА И МОНТАЖ НА ПРОФИЛНА СТОМАНА ЗА УКРЕПВАНЕ НА ТОПЛОПРОВОДА</t>
  </si>
  <si>
    <t>БЕТОН В 15 ДОСТАВКА, ТРАНСПОРТ И ПОЛАГАНЕ ЗА УКРЕПВАНЕ НА ТОПЛОПРОВОДА</t>
  </si>
  <si>
    <t>ЗИДАРИЯ ОТ БЕТОНОВИ ИВИЦИ 50/25/10 НА ЦИМ.Замазка</t>
  </si>
  <si>
    <t>ПЛЪТНО УКРЕПВАНЕ НА ИЗКОП С ТАЛПИ</t>
  </si>
  <si>
    <t>АСФАЛТОБЕТОН-ПЛ.СМЕС ЗА ГОРЕН ПЛАСТ ТИП "А" С ПОЛИМЕР МОДИФИЦИРАН БИТУМ, ВКЛ. БИТУМЕН РАЗЛИВ</t>
  </si>
  <si>
    <t>АСФАЛТОБЕТОН-НЕПЛ.СМЕС ЗА ДОЛ.ПЛАСТ 24 КГ/М2/1СМ. (МАЗУТ), ВКЛ. БИТУМЕН РАЗЛИВ</t>
  </si>
  <si>
    <t>ВЪЗСТАНОВЯВАНЕ НА ПАДНАЛИ БОРДЮРИ</t>
  </si>
  <si>
    <t>НАТОВАРВАНЕ  НА СТРОИТЕЛНИ ОТПАДЪЦИ НА ТРАНСПОРТ С БАГЕР И ПРЕВОЗ ДО 20 КМ</t>
  </si>
  <si>
    <t>ДОСТАВКА  И МОНТАЖ НА ДРЕНАЖНА ТРЪБА DN250/218 - 270⁰ - SN4</t>
  </si>
  <si>
    <t>РАЗВАЛЯНЕ НА СЪЩЕСТВУВАЩАТА НАСТИЛКА, ИЗКОП С БАГЕР  НА ТРАНСПОРТ , ВКЛ. ТРАНСПОРТ ДО 20 КМ (ВКЛ. ВСИЧКИ НЕОБХОДИМИ РАЗХОДИ)</t>
  </si>
  <si>
    <t>БИТУМИНИЗИРАНА ОСНОВА ТР.КАМЪК 24 КГ/1 М2/1 СМ. (МАЗУТ) ВКЛ. БИТУМЕН РАЗЛИВ</t>
  </si>
  <si>
    <t>ИЗКОП С БАГЕР ЗЕМНИ ПОЧВИ НА ТРАНСПОРТ, ВКЛ. ТРАНСПОРТ ДО 20 КМ ( ВКЛ. ВСИЧКИ НЕОБХОДИМИ РАЗХОДИ)</t>
  </si>
  <si>
    <t>РАЗРИВАНЕ С БУЛДОЗЕР ПРЕВОЗЕНА ЗЕМНА МАСА</t>
  </si>
  <si>
    <t>ДОСТАВКА , ПОЛАГАНЕ И УПЛЪТНЯВАНЕ НА ПЯСЪК ПОД , НАД И ОКОЛО ТРЪБИТЕ</t>
  </si>
  <si>
    <t xml:space="preserve">МЕХАНИЗИРАНО ЗАСИПВАНЕ ИЗКОП С РЕЧНА БАЛАСТРА (Eo=45MPa), ВКЛ. УПЛЪТНЯВАНЕ И  ВСИЧКИ СВЪРЗАНИ С ТОВА  РАЗХОДИ </t>
  </si>
  <si>
    <t>НАПРАВА  ОСНОВЕН ПЛАСТ ОТ НЕСОРТИРАН ТРОШЕН КАМЪК (Ео=200МРа), ВКЛ. УПЛЪТНЯВАНЕ И  ВСИЧКИ СВЪРЗАНИ С ТОВА  РАЗХОДИ - 20 СМ</t>
  </si>
  <si>
    <t>ПОЛАГАНЕ АСФАЛТОБЕТОН НЕПЛЪТНА СМЕС ЗА ДОЛЕН ПЛАСТ - 4см (24 КГ/1 М2/1 СМ.),ВКЛ. БИТУМЕН РАЗЛИВ</t>
  </si>
  <si>
    <t xml:space="preserve"> ОСНОВЕН ПЛАСТ ОТ БИТУМИЗИРАН ТРОШЕН КАМЪК - 8см (24 КГ/1 М2/1 СМ.), ВКЛ. БИТУМЕН РАЗЛИВ</t>
  </si>
  <si>
    <t>АСФАЛТОБЕТОН ЗА ГОРЕН ПЛАСТ - ПЛЪТНА СМЕС ТИП "А" С ПОЛИМЕРМОДИФИЦИРАН БИТУМ С ДЕБЕЛИНА В УПЛЪТНЕНО СЪСТОЯНИЕ 4 СМ, ВКЛ. БИТУМЕН РАЗЛИВ</t>
  </si>
  <si>
    <t>ЧУГУНЕНИ МУФЕНИ ТРЪБИ DN500 DI БЕЗ БЛОКИРОВКА (1бр.=6м)</t>
  </si>
  <si>
    <t>ЧУГУНЕНИ МУФЕНИ ТРЪБИ DN500 DI С АНКЕРИРАЩИ МУФИ (1бр.=6м)</t>
  </si>
  <si>
    <t>СК ТИП ''БЪТЕРФЛАЙ КЛАПА'' DN500 С РЕДУКТОР</t>
  </si>
  <si>
    <t>НАПРАВА ЗАВАРКА НА ТРЪБИ PE-HD DN110 - 1МРа (в монтажните възли)</t>
  </si>
  <si>
    <t>УКРЕПВАНЕ ГЪРНЕ НА СК</t>
  </si>
  <si>
    <t>ДОСТАВКА И МОНТАЖ СМАРТ МАРКЕР 1500</t>
  </si>
  <si>
    <t>СВО - строителна и монтажна част</t>
  </si>
  <si>
    <t>СВО - 1'' (възстановяване на асфалтова настилка)</t>
  </si>
  <si>
    <t>СВО - 2'' (възстановяване на асфалтова настилка)</t>
  </si>
  <si>
    <t>СВО - 3'' (възстановяване на асфалтова настилка)</t>
  </si>
  <si>
    <t>СВО - 1'' (без възстановяване на настилката)</t>
  </si>
  <si>
    <t>СВО - 2'' (без възстановяване на настилката)</t>
  </si>
  <si>
    <t>СВО - 3'' (без възстановяване на настилката)</t>
  </si>
  <si>
    <t>Кранови шахти - част строителна (за 2бр.) с възстановяване на настилката</t>
  </si>
  <si>
    <t>ПОДЛОЖЕН БЕТОН М100 /доставка, транспорт и полагане/</t>
  </si>
  <si>
    <t>ПОЛАГАНЕ СТОМАНОБЕТОН М150 /доставка, транспорт и полагане/</t>
  </si>
  <si>
    <t>ЦИМЕНТОВА ЗАМАЗКА 2ПЛАСТА d=2СМ</t>
  </si>
  <si>
    <t>03.02.</t>
  </si>
  <si>
    <t>Кранови шахти - част строителна (за 2бр.) без възстановяване на настилката</t>
  </si>
  <si>
    <t>Сума 03.02.</t>
  </si>
  <si>
    <t>03.03.</t>
  </si>
  <si>
    <t>Временен водопровод за целия участък / монтажна</t>
  </si>
  <si>
    <t>ВОДОВЗЕМНА СКОБА PE-HD DN90 - 1''</t>
  </si>
  <si>
    <t>ПРЕХОД С ВЪНШНА РЕЗБА ЗА PEHD ф32-1''</t>
  </si>
  <si>
    <t>Сума 03.03.</t>
  </si>
  <si>
    <t>03.02</t>
  </si>
  <si>
    <t>03.03</t>
  </si>
  <si>
    <t>Обща стойност СМР по КСС 01.II (включително непредвидени разходи) с ДДС</t>
  </si>
  <si>
    <t xml:space="preserve"> ОСНОВЕН ПЛАСТ ОТ БИТУМИЗИРАН ТРОШЕН КАМЪК - 8см (24 КГ/1 М2/1 СМ.) ВКЛ. БИТУМЕН РАЗЛИВ</t>
  </si>
  <si>
    <t>ПОМОЩНИ СТОЙНОСТНИ СМЕТКИ /възстановяване настилки по бул. Дунав/</t>
  </si>
  <si>
    <t>СВО - 1'' строителна и монтажна - асфалт /възстановянане/ по бул. "Дунав"</t>
  </si>
  <si>
    <t>ВОДОВЗЕМНА СКОБА - 1''</t>
  </si>
  <si>
    <t>Д-КА И М-Ж ТРОТОАРЕН КРАН В ОТ ПОЛИАЦЕТАТ 1'' ЗА ТРЪБИ PE-HD</t>
  </si>
  <si>
    <t>СВО 2'' / строителна и монтажна - асфалт /възстановяване/ по бул. "Дунав"</t>
  </si>
  <si>
    <t>НАПРАВА ОСНОВЕН ПЛАСТ ОТ НЕСОРТИРАН ТРОШЕН КАМЪК (Ео=200МРа), ВКЛ. УПЛЪТНЯВАНЕ И  ВСИЧКИ СВЪРЗАНИ С ТОВА  РАЗХОДИ - 20 СМ</t>
  </si>
  <si>
    <t>ВОДОВЗЕМНА СКОБА - 2''</t>
  </si>
  <si>
    <t>КОЛЯНО PEHD С ВЪНШНА РЕЗБА Ф 63-2''</t>
  </si>
  <si>
    <t>Д-КА И М-Ж ТРОТОАРЕН КРАН В ОТ ПОЛИАЦЕТАТ 2'' ЗА ТРЪБИ PE-HD</t>
  </si>
  <si>
    <t>СВО 3'' / строителна и монтажна - асфалт /възстановяване/ по бул. "Дунав"</t>
  </si>
  <si>
    <t>НАПРАВАОСНОВЕН ПЛАСТ ОТ НЕСОРТИРАН ТРОШЕН КАМЪК (Ео=200МРа), ВКЛ. УПЛЪТНЯВАНЕ И  ВСИЧКИ СВЪРЗАНИ С ТОВА  РАЗХОДИ - 20 СМ</t>
  </si>
  <si>
    <t>ВОДОВЗЕМНА СКОБА  - DN80 ФЛАНЦОВА</t>
  </si>
  <si>
    <t>КОЛЯНО ФЛАНШОВО DN80</t>
  </si>
  <si>
    <t>Д-КА И М-Ж ТРОТОАРЕН КРАН DN80</t>
  </si>
  <si>
    <t>ОСНОВЕН ПЛАСТ ОТ БИТУМИЗИРАН ТРОШЕН КАМЪК - 8см (24 КГ/1 М2/1 СМ.), ВКЛ. БИТУМЕН РАЗЛИВ</t>
  </si>
  <si>
    <t xml:space="preserve"> ПОМОЩНИ СТОЙНОСТНИ СМЕТКИ /без възстановяване на настилки/</t>
  </si>
  <si>
    <t>СВО - 1'' строителна и монтажна - /без възстановянане на настилки/</t>
  </si>
  <si>
    <t>ИЗКОП С БАГЕР ЗЕМНИ ПОЧВИ НА ОТВАЛ</t>
  </si>
  <si>
    <t>СВО - 2'' строителна и монтажна - /без възстановянане на настилки/</t>
  </si>
  <si>
    <t>СВО - 3'' строителна и монтажна - /без възстановянане на настилки/</t>
  </si>
  <si>
    <t>ОБЩА СМЕТКА</t>
  </si>
  <si>
    <t>Проект: “Интегриран проект за водите на гр.Пловдив” -  Реконструкция на канализационната и водопроводна мрежи на гр. Пловдив, Eтап 1, квартал (част)  бул. "Дунав" ¬ "Брезовско шосе"</t>
  </si>
  <si>
    <t>Проект: “Интегриран проект за водите на гр.Пловдив” -  Реконструкция на канализационната и водопроводна мрежи на гр. Пловдив, Eтап 1, квартал (част) бул. "Дунав" ¬ "Брезовско шосе"</t>
  </si>
  <si>
    <t>Обща стойност СМР (включително непредвидени разходи) с ДДС</t>
  </si>
  <si>
    <t xml:space="preserve">Обща стойност СМР (без непредвидени разходи) с ДДС </t>
  </si>
  <si>
    <t>Обща стойност СМР</t>
  </si>
  <si>
    <t xml:space="preserve">Обща стойност непредвидени разходи с ДДС </t>
  </si>
  <si>
    <t>ДОСТАВКА  И МОНТАЖ НА ПЕ ТРЪБИ -DN400/343, SN8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</si>
</sst>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л_в_-;\-* #,##0.00\ _л_в_-;_-* &quot;-&quot;??\ _л_в_-;_-@_-"/>
    <numFmt numFmtId="165" formatCode="#,##0.00\ &quot;лв&quot;"/>
    <numFmt numFmtId="166" formatCode="\ #,##0.00&quot; € &quot;;\-#,##0.00&quot; € &quot;;&quot; -&quot;#&quot; € &quot;;@\ "/>
  </numFmts>
  <fonts count="14" x14ac:knownFonts="1">
    <font>
      <sz val="10"/>
      <name val="Arial"/>
      <charset val="204"/>
    </font>
    <font>
      <sz val="10"/>
      <name val="Arial"/>
      <charset val="204"/>
    </font>
    <font>
      <b/>
      <i/>
      <sz val="12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9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6" fontId="3" fillId="0" borderId="0" applyFill="0" applyBorder="0" applyAlignment="0" applyProtection="0"/>
    <xf numFmtId="164" fontId="1" fillId="0" borderId="0" applyFont="0" applyFill="0" applyBorder="0" applyAlignment="0" applyProtection="0"/>
  </cellStyleXfs>
  <cellXfs count="248">
    <xf numFmtId="0" fontId="0" fillId="0" borderId="0" xfId="0"/>
    <xf numFmtId="0" fontId="5" fillId="0" borderId="0" xfId="0" applyFont="1"/>
    <xf numFmtId="0" fontId="5" fillId="0" borderId="0" xfId="0" applyFont="1" applyAlignment="1">
      <alignment horizontal="justify"/>
    </xf>
    <xf numFmtId="0" fontId="6" fillId="0" borderId="0" xfId="0" applyFont="1"/>
    <xf numFmtId="0" fontId="5" fillId="0" borderId="0" xfId="0" applyFont="1" applyFill="1"/>
    <xf numFmtId="49" fontId="7" fillId="0" borderId="0" xfId="0" applyNumberFormat="1" applyFont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165" fontId="9" fillId="0" borderId="5" xfId="0" applyNumberFormat="1" applyFont="1" applyBorder="1" applyAlignment="1">
      <alignment horizontal="right" vertical="center"/>
    </xf>
    <xf numFmtId="0" fontId="6" fillId="0" borderId="0" xfId="0" applyFont="1" applyBorder="1"/>
    <xf numFmtId="0" fontId="9" fillId="0" borderId="6" xfId="0" applyFont="1" applyBorder="1"/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165" fontId="8" fillId="0" borderId="15" xfId="0" applyNumberFormat="1" applyFont="1" applyBorder="1" applyAlignment="1">
      <alignment horizontal="right" vertical="center"/>
    </xf>
    <xf numFmtId="165" fontId="11" fillId="0" borderId="1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quotePrefix="1" applyFont="1" applyBorder="1" applyAlignment="1">
      <alignment horizontal="center" vertical="center"/>
    </xf>
    <xf numFmtId="0" fontId="5" fillId="0" borderId="12" xfId="0" quotePrefix="1" applyFont="1" applyBorder="1" applyAlignment="1">
      <alignment vertical="center" wrapText="1"/>
    </xf>
    <xf numFmtId="0" fontId="5" fillId="0" borderId="12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5" fillId="0" borderId="12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quotePrefix="1" applyFont="1" applyBorder="1" applyAlignment="1">
      <alignment horizontal="center" vertical="center"/>
    </xf>
    <xf numFmtId="0" fontId="5" fillId="0" borderId="0" xfId="0" quotePrefix="1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49" fontId="8" fillId="0" borderId="11" xfId="0" applyNumberFormat="1" applyFont="1" applyBorder="1" applyAlignment="1">
      <alignment horizontal="center" vertical="center"/>
    </xf>
    <xf numFmtId="49" fontId="9" fillId="0" borderId="6" xfId="0" applyNumberFormat="1" applyFont="1" applyBorder="1" applyAlignment="1">
      <alignment horizontal="center" vertical="center"/>
    </xf>
    <xf numFmtId="0" fontId="9" fillId="0" borderId="19" xfId="0" applyFont="1" applyBorder="1"/>
    <xf numFmtId="165" fontId="8" fillId="0" borderId="20" xfId="0" applyNumberFormat="1" applyFont="1" applyBorder="1" applyAlignment="1">
      <alignment horizontal="right" vertical="center"/>
    </xf>
    <xf numFmtId="0" fontId="9" fillId="0" borderId="16" xfId="0" applyFont="1" applyBorder="1"/>
    <xf numFmtId="165" fontId="9" fillId="0" borderId="17" xfId="0" applyNumberFormat="1" applyFont="1" applyBorder="1" applyAlignment="1">
      <alignment horizontal="right" vertical="center"/>
    </xf>
    <xf numFmtId="0" fontId="9" fillId="0" borderId="21" xfId="0" applyFont="1" applyBorder="1"/>
    <xf numFmtId="165" fontId="8" fillId="0" borderId="22" xfId="0" applyNumberFormat="1" applyFont="1" applyBorder="1" applyAlignment="1">
      <alignment horizontal="right" vertical="center"/>
    </xf>
    <xf numFmtId="49" fontId="8" fillId="0" borderId="23" xfId="0" applyNumberFormat="1" applyFont="1" applyBorder="1"/>
    <xf numFmtId="0" fontId="8" fillId="0" borderId="32" xfId="0" applyFont="1" applyBorder="1" applyAlignment="1">
      <alignment horizontal="left"/>
    </xf>
    <xf numFmtId="0" fontId="9" fillId="0" borderId="23" xfId="0" applyFont="1" applyBorder="1"/>
    <xf numFmtId="165" fontId="9" fillId="0" borderId="33" xfId="0" applyNumberFormat="1" applyFont="1" applyBorder="1" applyAlignment="1">
      <alignment horizontal="right" vertical="center"/>
    </xf>
    <xf numFmtId="49" fontId="8" fillId="0" borderId="32" xfId="0" applyNumberFormat="1" applyFont="1" applyBorder="1"/>
    <xf numFmtId="165" fontId="8" fillId="0" borderId="34" xfId="0" applyNumberFormat="1" applyFont="1" applyBorder="1" applyAlignment="1">
      <alignment horizontal="right" vertical="center"/>
    </xf>
    <xf numFmtId="49" fontId="11" fillId="0" borderId="8" xfId="0" applyNumberFormat="1" applyFont="1" applyBorder="1" applyAlignment="1">
      <alignment horizontal="center"/>
    </xf>
    <xf numFmtId="49" fontId="7" fillId="0" borderId="0" xfId="0" applyNumberFormat="1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5" fillId="0" borderId="12" xfId="0" quotePrefix="1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justify" vertical="center"/>
    </xf>
    <xf numFmtId="0" fontId="5" fillId="0" borderId="12" xfId="0" quotePrefix="1" applyFont="1" applyBorder="1" applyAlignment="1">
      <alignment horizontal="justify" vertical="center"/>
    </xf>
    <xf numFmtId="0" fontId="5" fillId="0" borderId="12" xfId="0" quotePrefix="1" applyFont="1" applyBorder="1" applyAlignment="1">
      <alignment horizontal="justify" vertical="center" wrapText="1"/>
    </xf>
    <xf numFmtId="0" fontId="5" fillId="0" borderId="12" xfId="0" applyFont="1" applyBorder="1" applyAlignment="1">
      <alignment horizontal="center" vertical="center"/>
    </xf>
    <xf numFmtId="2" fontId="5" fillId="0" borderId="12" xfId="0" applyNumberFormat="1" applyFont="1" applyBorder="1" applyAlignment="1">
      <alignment horizontal="center" vertical="center"/>
    </xf>
    <xf numFmtId="2" fontId="5" fillId="0" borderId="12" xfId="0" quotePrefix="1" applyNumberFormat="1" applyFont="1" applyFill="1" applyBorder="1" applyAlignment="1">
      <alignment vertical="center" wrapText="1"/>
    </xf>
    <xf numFmtId="2" fontId="5" fillId="0" borderId="12" xfId="0" applyNumberFormat="1" applyFont="1" applyFill="1" applyBorder="1" applyAlignment="1">
      <alignment horizontal="center" vertical="center"/>
    </xf>
    <xf numFmtId="2" fontId="5" fillId="0" borderId="12" xfId="0" quotePrefix="1" applyNumberFormat="1" applyFont="1" applyBorder="1" applyAlignment="1">
      <alignment vertical="center" wrapText="1"/>
    </xf>
    <xf numFmtId="2" fontId="5" fillId="0" borderId="12" xfId="0" quotePrefix="1" applyNumberFormat="1" applyFont="1" applyBorder="1" applyAlignment="1">
      <alignment horizontal="justify" vertical="center"/>
    </xf>
    <xf numFmtId="2" fontId="5" fillId="0" borderId="12" xfId="0" quotePrefix="1" applyNumberFormat="1" applyFont="1" applyBorder="1" applyAlignment="1">
      <alignment horizontal="center" vertical="center"/>
    </xf>
    <xf numFmtId="2" fontId="5" fillId="0" borderId="12" xfId="0" applyNumberFormat="1" applyFont="1" applyFill="1" applyBorder="1" applyAlignment="1">
      <alignment horizontal="justify" vertical="center"/>
    </xf>
    <xf numFmtId="2" fontId="5" fillId="0" borderId="12" xfId="0" applyNumberFormat="1" applyFont="1" applyBorder="1" applyAlignment="1">
      <alignment horizontal="justify" vertical="center"/>
    </xf>
    <xf numFmtId="2" fontId="5" fillId="0" borderId="7" xfId="0" applyNumberFormat="1" applyFont="1" applyBorder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5" fillId="0" borderId="0" xfId="0" quotePrefix="1" applyFont="1" applyBorder="1" applyAlignment="1">
      <alignment horizontal="justify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justify" vertical="center"/>
    </xf>
    <xf numFmtId="0" fontId="2" fillId="0" borderId="0" xfId="0" applyFont="1" applyBorder="1" applyAlignment="1">
      <alignment horizontal="left" vertical="center"/>
    </xf>
    <xf numFmtId="4" fontId="6" fillId="0" borderId="0" xfId="0" applyNumberFormat="1" applyFont="1" applyAlignment="1">
      <alignment vertical="center"/>
    </xf>
    <xf numFmtId="4" fontId="5" fillId="0" borderId="0" xfId="0" applyNumberFormat="1" applyFont="1" applyFill="1" applyAlignment="1">
      <alignment vertical="center"/>
    </xf>
    <xf numFmtId="4" fontId="5" fillId="0" borderId="0" xfId="0" applyNumberFormat="1" applyFont="1" applyAlignment="1">
      <alignment vertical="center"/>
    </xf>
    <xf numFmtId="4" fontId="7" fillId="0" borderId="0" xfId="0" applyNumberFormat="1" applyFont="1" applyAlignment="1">
      <alignment horizontal="center" vertical="center" wrapText="1"/>
    </xf>
    <xf numFmtId="4" fontId="8" fillId="0" borderId="9" xfId="0" applyNumberFormat="1" applyFont="1" applyBorder="1" applyAlignment="1">
      <alignment horizontal="center" vertical="center" wrapText="1"/>
    </xf>
    <xf numFmtId="4" fontId="8" fillId="0" borderId="9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4" fontId="5" fillId="0" borderId="7" xfId="0" applyNumberFormat="1" applyFont="1" applyBorder="1" applyAlignment="1">
      <alignment vertical="center"/>
    </xf>
    <xf numFmtId="4" fontId="5" fillId="0" borderId="7" xfId="0" applyNumberFormat="1" applyFont="1" applyBorder="1" applyAlignment="1" applyProtection="1">
      <alignment vertical="center"/>
      <protection locked="0"/>
    </xf>
    <xf numFmtId="4" fontId="5" fillId="0" borderId="5" xfId="0" applyNumberFormat="1" applyFont="1" applyBorder="1" applyAlignment="1">
      <alignment vertical="center"/>
    </xf>
    <xf numFmtId="4" fontId="5" fillId="0" borderId="12" xfId="0" applyNumberFormat="1" applyFont="1" applyBorder="1" applyAlignment="1">
      <alignment vertical="center"/>
    </xf>
    <xf numFmtId="4" fontId="5" fillId="0" borderId="12" xfId="0" applyNumberFormat="1" applyFont="1" applyBorder="1" applyAlignment="1" applyProtection="1">
      <alignment vertical="center"/>
      <protection locked="0"/>
    </xf>
    <xf numFmtId="4" fontId="2" fillId="0" borderId="1" xfId="0" applyNumberFormat="1" applyFont="1" applyBorder="1" applyAlignment="1">
      <alignment vertical="center"/>
    </xf>
    <xf numFmtId="4" fontId="5" fillId="0" borderId="0" xfId="0" applyNumberFormat="1" applyFont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4" fontId="5" fillId="0" borderId="14" xfId="0" applyNumberFormat="1" applyFont="1" applyBorder="1" applyAlignment="1">
      <alignment vertical="center"/>
    </xf>
    <xf numFmtId="4" fontId="5" fillId="0" borderId="14" xfId="0" applyNumberFormat="1" applyFont="1" applyFill="1" applyBorder="1" applyAlignment="1">
      <alignment vertical="center"/>
    </xf>
    <xf numFmtId="4" fontId="5" fillId="0" borderId="37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horizontal="left" vertical="center"/>
    </xf>
    <xf numFmtId="4" fontId="2" fillId="0" borderId="0" xfId="0" applyNumberFormat="1" applyFont="1" applyBorder="1" applyAlignment="1">
      <alignment vertical="center"/>
    </xf>
    <xf numFmtId="4" fontId="8" fillId="0" borderId="4" xfId="0" applyNumberFormat="1" applyFont="1" applyBorder="1" applyAlignment="1">
      <alignment horizontal="center" vertical="center" wrapText="1"/>
    </xf>
    <xf numFmtId="4" fontId="9" fillId="0" borderId="15" xfId="2" applyNumberFormat="1" applyFont="1" applyBorder="1" applyAlignment="1">
      <alignment horizontal="right" vertical="center"/>
    </xf>
    <xf numFmtId="4" fontId="9" fillId="0" borderId="5" xfId="2" applyNumberFormat="1" applyFont="1" applyBorder="1" applyAlignment="1">
      <alignment horizontal="right" vertical="center"/>
    </xf>
    <xf numFmtId="4" fontId="9" fillId="0" borderId="5" xfId="0" applyNumberFormat="1" applyFont="1" applyBorder="1" applyAlignment="1">
      <alignment horizontal="right" vertical="center"/>
    </xf>
    <xf numFmtId="4" fontId="8" fillId="0" borderId="5" xfId="2" applyNumberFormat="1" applyFont="1" applyBorder="1" applyAlignment="1">
      <alignment horizontal="right" vertical="center"/>
    </xf>
    <xf numFmtId="4" fontId="8" fillId="0" borderId="17" xfId="0" applyNumberFormat="1" applyFont="1" applyBorder="1" applyAlignment="1">
      <alignment horizontal="right" vertical="center"/>
    </xf>
    <xf numFmtId="4" fontId="8" fillId="0" borderId="15" xfId="0" applyNumberFormat="1" applyFont="1" applyBorder="1" applyAlignment="1">
      <alignment horizontal="right" vertical="center"/>
    </xf>
    <xf numFmtId="4" fontId="9" fillId="0" borderId="17" xfId="0" applyNumberFormat="1" applyFont="1" applyBorder="1" applyAlignment="1">
      <alignment horizontal="right" vertical="center"/>
    </xf>
    <xf numFmtId="4" fontId="8" fillId="0" borderId="22" xfId="0" applyNumberFormat="1" applyFont="1" applyBorder="1" applyAlignment="1">
      <alignment horizontal="right" vertical="center"/>
    </xf>
    <xf numFmtId="4" fontId="8" fillId="0" borderId="27" xfId="0" applyNumberFormat="1" applyFont="1" applyBorder="1" applyAlignment="1">
      <alignment horizontal="right" vertical="center"/>
    </xf>
    <xf numFmtId="4" fontId="11" fillId="0" borderId="1" xfId="0" applyNumberFormat="1" applyFont="1" applyBorder="1" applyAlignment="1">
      <alignment horizontal="right" vertical="center"/>
    </xf>
    <xf numFmtId="49" fontId="7" fillId="0" borderId="0" xfId="0" applyNumberFormat="1" applyFont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49" fontId="8" fillId="0" borderId="23" xfId="0" applyNumberFormat="1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49" fontId="10" fillId="2" borderId="65" xfId="0" applyNumberFormat="1" applyFont="1" applyFill="1" applyBorder="1" applyAlignment="1">
      <alignment horizontal="center" vertical="center" wrapText="1"/>
    </xf>
    <xf numFmtId="4" fontId="12" fillId="0" borderId="12" xfId="0" applyNumberFormat="1" applyFont="1" applyBorder="1" applyAlignment="1" applyProtection="1">
      <alignment vertical="center"/>
      <protection locked="0"/>
    </xf>
    <xf numFmtId="4" fontId="13" fillId="2" borderId="5" xfId="0" applyNumberFormat="1" applyFont="1" applyFill="1" applyBorder="1" applyAlignment="1">
      <alignment vertical="center" wrapText="1"/>
    </xf>
    <xf numFmtId="4" fontId="9" fillId="0" borderId="63" xfId="0" applyNumberFormat="1" applyFont="1" applyBorder="1" applyAlignment="1">
      <alignment horizontal="right" vertical="center"/>
    </xf>
    <xf numFmtId="4" fontId="8" fillId="0" borderId="5" xfId="0" applyNumberFormat="1" applyFont="1" applyBorder="1" applyAlignment="1">
      <alignment horizontal="right" vertical="center"/>
    </xf>
    <xf numFmtId="4" fontId="12" fillId="0" borderId="0" xfId="0" applyNumberFormat="1" applyFont="1" applyAlignment="1">
      <alignment vertical="center"/>
    </xf>
    <xf numFmtId="0" fontId="5" fillId="0" borderId="12" xfId="0" quotePrefix="1" applyFont="1" applyFill="1" applyBorder="1" applyAlignment="1">
      <alignment horizontal="center" vertical="center"/>
    </xf>
    <xf numFmtId="0" fontId="5" fillId="0" borderId="62" xfId="0" quotePrefix="1" applyFont="1" applyBorder="1" applyAlignment="1">
      <alignment vertical="center" wrapText="1"/>
    </xf>
    <xf numFmtId="0" fontId="5" fillId="0" borderId="62" xfId="0" quotePrefix="1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quotePrefix="1" applyFont="1" applyBorder="1" applyAlignment="1">
      <alignment horizontal="justify" vertical="center"/>
    </xf>
    <xf numFmtId="0" fontId="9" fillId="0" borderId="0" xfId="0" applyFont="1" applyBorder="1" applyAlignment="1">
      <alignment horizontal="center" vertical="center"/>
    </xf>
    <xf numFmtId="4" fontId="9" fillId="0" borderId="0" xfId="0" applyNumberFormat="1" applyFont="1" applyFill="1" applyBorder="1" applyAlignment="1">
      <alignment vertical="center"/>
    </xf>
    <xf numFmtId="4" fontId="9" fillId="0" borderId="0" xfId="0" applyNumberFormat="1" applyFont="1" applyBorder="1" applyAlignment="1">
      <alignment vertical="center"/>
    </xf>
    <xf numFmtId="4" fontId="2" fillId="0" borderId="70" xfId="0" applyNumberFormat="1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9" xfId="0" applyFont="1" applyBorder="1" applyAlignment="1">
      <alignment horizontal="left" vertical="center"/>
    </xf>
    <xf numFmtId="4" fontId="2" fillId="0" borderId="9" xfId="0" applyNumberFormat="1" applyFont="1" applyBorder="1" applyAlignment="1">
      <alignment horizontal="left" vertical="center"/>
    </xf>
    <xf numFmtId="0" fontId="8" fillId="0" borderId="11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11" fillId="0" borderId="68" xfId="0" applyFont="1" applyBorder="1" applyAlignment="1">
      <alignment vertical="center"/>
    </xf>
    <xf numFmtId="4" fontId="11" fillId="0" borderId="70" xfId="0" applyNumberFormat="1" applyFont="1" applyBorder="1" applyAlignment="1">
      <alignment horizontal="right" vertical="center"/>
    </xf>
    <xf numFmtId="0" fontId="5" fillId="0" borderId="6" xfId="0" applyFont="1" applyBorder="1" applyAlignment="1">
      <alignment horizontal="center" vertical="center"/>
    </xf>
    <xf numFmtId="0" fontId="5" fillId="0" borderId="7" xfId="0" quotePrefix="1" applyFont="1" applyBorder="1" applyAlignment="1">
      <alignment vertical="center" wrapText="1"/>
    </xf>
    <xf numFmtId="0" fontId="5" fillId="0" borderId="7" xfId="0" quotePrefix="1" applyFont="1" applyFill="1" applyBorder="1" applyAlignment="1">
      <alignment horizontal="center" vertical="center"/>
    </xf>
    <xf numFmtId="4" fontId="5" fillId="0" borderId="15" xfId="0" applyNumberFormat="1" applyFont="1" applyBorder="1" applyAlignment="1">
      <alignment vertical="center"/>
    </xf>
    <xf numFmtId="0" fontId="12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12" fillId="0" borderId="12" xfId="0" quotePrefix="1" applyFont="1" applyFill="1" applyBorder="1" applyAlignment="1">
      <alignment vertical="center" wrapText="1"/>
    </xf>
    <xf numFmtId="0" fontId="8" fillId="0" borderId="12" xfId="0" quotePrefix="1" applyFont="1" applyFill="1" applyBorder="1" applyAlignment="1">
      <alignment vertical="center" wrapText="1"/>
    </xf>
    <xf numFmtId="0" fontId="8" fillId="0" borderId="12" xfId="0" applyFont="1" applyBorder="1" applyAlignment="1">
      <alignment horizontal="center" vertical="center" wrapText="1"/>
    </xf>
    <xf numFmtId="0" fontId="9" fillId="0" borderId="12" xfId="0" quotePrefix="1" applyFont="1" applyFill="1" applyBorder="1" applyAlignment="1">
      <alignment vertical="center" wrapText="1"/>
    </xf>
    <xf numFmtId="4" fontId="5" fillId="0" borderId="7" xfId="2" applyNumberFormat="1" applyFont="1" applyBorder="1" applyAlignment="1" applyProtection="1">
      <alignment vertical="center"/>
      <protection locked="0"/>
    </xf>
    <xf numFmtId="4" fontId="5" fillId="0" borderId="12" xfId="0" applyNumberFormat="1" applyFont="1" applyBorder="1" applyAlignment="1">
      <alignment horizontal="right" vertical="center"/>
    </xf>
    <xf numFmtId="0" fontId="8" fillId="0" borderId="73" xfId="0" applyFont="1" applyBorder="1" applyAlignment="1">
      <alignment vertical="center"/>
    </xf>
    <xf numFmtId="0" fontId="8" fillId="0" borderId="74" xfId="0" applyFont="1" applyBorder="1" applyAlignment="1">
      <alignment vertical="center"/>
    </xf>
    <xf numFmtId="4" fontId="6" fillId="0" borderId="0" xfId="0" applyNumberFormat="1" applyFont="1" applyAlignment="1">
      <alignment horizontal="right" vertical="center"/>
    </xf>
    <xf numFmtId="4" fontId="7" fillId="0" borderId="0" xfId="0" applyNumberFormat="1" applyFont="1" applyAlignment="1">
      <alignment horizontal="right" vertical="center" wrapText="1"/>
    </xf>
    <xf numFmtId="4" fontId="5" fillId="0" borderId="0" xfId="0" applyNumberFormat="1" applyFont="1" applyAlignment="1">
      <alignment horizontal="right" vertical="center"/>
    </xf>
    <xf numFmtId="4" fontId="8" fillId="0" borderId="10" xfId="0" applyNumberFormat="1" applyFont="1" applyBorder="1" applyAlignment="1">
      <alignment horizontal="right" vertical="center" wrapText="1"/>
    </xf>
    <xf numFmtId="4" fontId="5" fillId="0" borderId="14" xfId="0" applyNumberFormat="1" applyFont="1" applyFill="1" applyBorder="1" applyAlignment="1">
      <alignment horizontal="right" vertical="center"/>
    </xf>
    <xf numFmtId="4" fontId="9" fillId="0" borderId="0" xfId="0" applyNumberFormat="1" applyFont="1" applyBorder="1" applyAlignment="1">
      <alignment horizontal="right" vertical="center"/>
    </xf>
    <xf numFmtId="4" fontId="5" fillId="0" borderId="14" xfId="0" applyNumberFormat="1" applyFont="1" applyBorder="1" applyAlignment="1">
      <alignment horizontal="right" vertical="center"/>
    </xf>
    <xf numFmtId="4" fontId="5" fillId="0" borderId="37" xfId="0" applyNumberFormat="1" applyFont="1" applyFill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5" fillId="0" borderId="12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4" fontId="5" fillId="0" borderId="62" xfId="0" applyNumberFormat="1" applyFont="1" applyFill="1" applyBorder="1" applyAlignment="1">
      <alignment horizontal="right" vertical="center"/>
    </xf>
    <xf numFmtId="4" fontId="2" fillId="0" borderId="9" xfId="0" applyNumberFormat="1" applyFont="1" applyBorder="1" applyAlignment="1">
      <alignment horizontal="right" vertical="center"/>
    </xf>
    <xf numFmtId="4" fontId="5" fillId="0" borderId="0" xfId="0" applyNumberFormat="1" applyFont="1" applyBorder="1" applyAlignment="1">
      <alignment horizontal="right" vertical="center"/>
    </xf>
    <xf numFmtId="4" fontId="8" fillId="0" borderId="12" xfId="0" applyNumberFormat="1" applyFont="1" applyBorder="1" applyAlignment="1">
      <alignment horizontal="right" vertical="center" wrapText="1"/>
    </xf>
    <xf numFmtId="4" fontId="12" fillId="0" borderId="12" xfId="0" applyNumberFormat="1" applyFont="1" applyFill="1" applyBorder="1" applyAlignment="1">
      <alignment horizontal="right" vertical="center"/>
    </xf>
    <xf numFmtId="4" fontId="12" fillId="0" borderId="0" xfId="0" applyNumberFormat="1" applyFont="1" applyAlignment="1">
      <alignment horizontal="right" vertical="center"/>
    </xf>
    <xf numFmtId="2" fontId="5" fillId="0" borderId="12" xfId="0" quotePrefix="1" applyNumberFormat="1" applyFont="1" applyFill="1" applyBorder="1" applyAlignment="1">
      <alignment horizontal="justify" vertical="center"/>
    </xf>
    <xf numFmtId="49" fontId="7" fillId="0" borderId="0" xfId="0" applyNumberFormat="1" applyFont="1" applyAlignment="1">
      <alignment horizontal="center" vertical="center" wrapText="1"/>
    </xf>
    <xf numFmtId="0" fontId="8" fillId="0" borderId="42" xfId="0" applyFont="1" applyBorder="1" applyAlignment="1">
      <alignment horizontal="left"/>
    </xf>
    <xf numFmtId="0" fontId="8" fillId="0" borderId="30" xfId="0" applyFont="1" applyBorder="1" applyAlignment="1">
      <alignment horizontal="left"/>
    </xf>
    <xf numFmtId="0" fontId="8" fillId="0" borderId="40" xfId="0" applyFont="1" applyBorder="1" applyAlignment="1">
      <alignment horizontal="left"/>
    </xf>
    <xf numFmtId="0" fontId="8" fillId="0" borderId="46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left" wrapText="1"/>
    </xf>
    <xf numFmtId="0" fontId="9" fillId="0" borderId="30" xfId="0" applyFont="1" applyBorder="1" applyAlignment="1">
      <alignment horizontal="left" wrapText="1"/>
    </xf>
    <xf numFmtId="0" fontId="9" fillId="0" borderId="40" xfId="0" applyFont="1" applyBorder="1" applyAlignment="1">
      <alignment horizontal="left" wrapText="1"/>
    </xf>
    <xf numFmtId="0" fontId="9" fillId="0" borderId="38" xfId="0" applyFont="1" applyBorder="1" applyAlignment="1">
      <alignment horizontal="left" wrapText="1"/>
    </xf>
    <xf numFmtId="0" fontId="9" fillId="0" borderId="39" xfId="0" applyFont="1" applyBorder="1" applyAlignment="1">
      <alignment horizontal="left" wrapText="1"/>
    </xf>
    <xf numFmtId="0" fontId="9" fillId="0" borderId="47" xfId="0" applyFont="1" applyBorder="1" applyAlignment="1">
      <alignment horizontal="left" wrapText="1"/>
    </xf>
    <xf numFmtId="0" fontId="9" fillId="0" borderId="31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9" fillId="0" borderId="48" xfId="0" applyFont="1" applyBorder="1" applyAlignment="1">
      <alignment horizontal="left"/>
    </xf>
    <xf numFmtId="0" fontId="9" fillId="0" borderId="49" xfId="0" applyFont="1" applyBorder="1" applyAlignment="1">
      <alignment horizontal="left"/>
    </xf>
    <xf numFmtId="0" fontId="9" fillId="0" borderId="50" xfId="0" applyFont="1" applyBorder="1" applyAlignment="1">
      <alignment horizontal="left"/>
    </xf>
    <xf numFmtId="0" fontId="11" fillId="0" borderId="51" xfId="0" applyFont="1" applyBorder="1" applyAlignment="1">
      <alignment horizontal="left" wrapText="1"/>
    </xf>
    <xf numFmtId="0" fontId="11" fillId="0" borderId="10" xfId="0" applyFont="1" applyBorder="1" applyAlignment="1">
      <alignment horizontal="left" wrapText="1"/>
    </xf>
    <xf numFmtId="0" fontId="11" fillId="0" borderId="36" xfId="0" applyFont="1" applyBorder="1" applyAlignment="1">
      <alignment horizontal="left" wrapText="1"/>
    </xf>
    <xf numFmtId="0" fontId="8" fillId="0" borderId="52" xfId="0" applyFont="1" applyBorder="1" applyAlignment="1">
      <alignment horizontal="left" wrapText="1"/>
    </xf>
    <xf numFmtId="0" fontId="8" fillId="0" borderId="25" xfId="0" applyFont="1" applyBorder="1" applyAlignment="1">
      <alignment horizontal="left" wrapText="1"/>
    </xf>
    <xf numFmtId="0" fontId="8" fillId="0" borderId="53" xfId="0" applyFont="1" applyBorder="1" applyAlignment="1">
      <alignment horizontal="left" wrapText="1"/>
    </xf>
    <xf numFmtId="0" fontId="8" fillId="0" borderId="54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8" fillId="0" borderId="55" xfId="0" applyFont="1" applyBorder="1" applyAlignment="1">
      <alignment horizontal="left" wrapText="1"/>
    </xf>
    <xf numFmtId="0" fontId="10" fillId="2" borderId="46" xfId="0" applyFont="1" applyFill="1" applyBorder="1" applyAlignment="1">
      <alignment horizontal="center" vertical="center" wrapText="1"/>
    </xf>
    <xf numFmtId="0" fontId="10" fillId="2" borderId="43" xfId="0" applyFont="1" applyFill="1" applyBorder="1" applyAlignment="1">
      <alignment horizontal="center" vertical="center" wrapText="1"/>
    </xf>
    <xf numFmtId="0" fontId="10" fillId="2" borderId="58" xfId="0" applyFont="1" applyFill="1" applyBorder="1" applyAlignment="1">
      <alignment horizontal="center" vertical="center" wrapText="1"/>
    </xf>
    <xf numFmtId="0" fontId="2" fillId="0" borderId="35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9" fillId="0" borderId="44" xfId="0" applyFont="1" applyBorder="1" applyAlignment="1">
      <alignment horizontal="left" vertical="center"/>
    </xf>
    <xf numFmtId="0" fontId="9" fillId="0" borderId="45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44" xfId="0" applyFont="1" applyBorder="1" applyAlignment="1">
      <alignment horizontal="left" vertical="center"/>
    </xf>
    <xf numFmtId="0" fontId="2" fillId="0" borderId="45" xfId="0" applyFont="1" applyBorder="1" applyAlignment="1">
      <alignment horizontal="left" vertical="center"/>
    </xf>
    <xf numFmtId="0" fontId="2" fillId="0" borderId="38" xfId="0" applyFont="1" applyBorder="1" applyAlignment="1">
      <alignment horizontal="left" vertical="center" wrapText="1"/>
    </xf>
    <xf numFmtId="0" fontId="2" fillId="0" borderId="39" xfId="0" applyFont="1" applyBorder="1" applyAlignment="1">
      <alignment horizontal="left" vertical="center" wrapText="1"/>
    </xf>
    <xf numFmtId="0" fontId="2" fillId="0" borderId="47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9" fillId="0" borderId="42" xfId="0" applyFont="1" applyBorder="1" applyAlignment="1">
      <alignment horizontal="left" vertical="center"/>
    </xf>
    <xf numFmtId="0" fontId="9" fillId="0" borderId="30" xfId="0" applyFont="1" applyBorder="1" applyAlignment="1">
      <alignment horizontal="left" vertical="center"/>
    </xf>
    <xf numFmtId="0" fontId="9" fillId="0" borderId="40" xfId="0" applyFont="1" applyBorder="1" applyAlignment="1">
      <alignment horizontal="left" vertical="center"/>
    </xf>
    <xf numFmtId="0" fontId="11" fillId="0" borderId="60" xfId="0" applyFont="1" applyBorder="1" applyAlignment="1">
      <alignment horizontal="left" vertical="center" wrapText="1"/>
    </xf>
    <xf numFmtId="0" fontId="11" fillId="0" borderId="59" xfId="0" applyFont="1" applyBorder="1" applyAlignment="1">
      <alignment horizontal="left" vertical="center" wrapText="1"/>
    </xf>
    <xf numFmtId="0" fontId="11" fillId="0" borderId="61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9" fillId="0" borderId="38" xfId="0" applyFont="1" applyBorder="1" applyAlignment="1">
      <alignment horizontal="left" vertical="center"/>
    </xf>
    <xf numFmtId="0" fontId="9" fillId="0" borderId="39" xfId="0" applyFont="1" applyBorder="1" applyAlignment="1">
      <alignment horizontal="left" vertical="center"/>
    </xf>
    <xf numFmtId="0" fontId="9" fillId="0" borderId="47" xfId="0" applyFont="1" applyBorder="1" applyAlignment="1">
      <alignment horizontal="left" vertical="center"/>
    </xf>
    <xf numFmtId="0" fontId="8" fillId="0" borderId="52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left" vertical="center" wrapText="1"/>
    </xf>
    <xf numFmtId="0" fontId="8" fillId="0" borderId="53" xfId="0" applyFont="1" applyBorder="1" applyAlignment="1">
      <alignment horizontal="left" vertical="center" wrapText="1"/>
    </xf>
    <xf numFmtId="0" fontId="8" fillId="0" borderId="56" xfId="0" applyFont="1" applyBorder="1" applyAlignment="1">
      <alignment horizontal="left" vertical="center" wrapText="1"/>
    </xf>
    <xf numFmtId="0" fontId="8" fillId="0" borderId="29" xfId="0" applyFont="1" applyBorder="1" applyAlignment="1">
      <alignment horizontal="left" vertical="center" wrapText="1"/>
    </xf>
    <xf numFmtId="0" fontId="8" fillId="0" borderId="57" xfId="0" applyFont="1" applyBorder="1" applyAlignment="1">
      <alignment horizontal="left" vertical="center" wrapText="1"/>
    </xf>
    <xf numFmtId="0" fontId="10" fillId="2" borderId="66" xfId="0" applyFont="1" applyFill="1" applyBorder="1" applyAlignment="1">
      <alignment horizontal="center" vertical="center" wrapText="1"/>
    </xf>
    <xf numFmtId="0" fontId="10" fillId="2" borderId="67" xfId="0" applyFont="1" applyFill="1" applyBorder="1" applyAlignment="1">
      <alignment horizontal="center" vertical="center" wrapText="1"/>
    </xf>
    <xf numFmtId="0" fontId="8" fillId="0" borderId="66" xfId="0" applyFont="1" applyBorder="1" applyAlignment="1">
      <alignment horizontal="center" vertical="center"/>
    </xf>
    <xf numFmtId="0" fontId="8" fillId="0" borderId="67" xfId="0" applyFont="1" applyBorder="1" applyAlignment="1">
      <alignment horizontal="center" vertical="center"/>
    </xf>
    <xf numFmtId="0" fontId="2" fillId="0" borderId="68" xfId="0" applyFont="1" applyBorder="1" applyAlignment="1">
      <alignment horizontal="left" vertical="center"/>
    </xf>
    <xf numFmtId="0" fontId="2" fillId="0" borderId="69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8" fillId="0" borderId="46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11" fillId="0" borderId="71" xfId="0" applyFont="1" applyBorder="1" applyAlignment="1">
      <alignment horizontal="left" vertical="center" wrapText="1"/>
    </xf>
    <xf numFmtId="0" fontId="11" fillId="0" borderId="64" xfId="0" applyFont="1" applyBorder="1" applyAlignment="1">
      <alignment horizontal="left" vertical="center" wrapText="1"/>
    </xf>
    <xf numFmtId="0" fontId="11" fillId="0" borderId="72" xfId="0" applyFont="1" applyBorder="1" applyAlignment="1">
      <alignment horizontal="left" vertical="center" wrapText="1"/>
    </xf>
    <xf numFmtId="0" fontId="9" fillId="0" borderId="62" xfId="0" applyFont="1" applyBorder="1" applyAlignment="1">
      <alignment horizontal="left" vertical="center"/>
    </xf>
    <xf numFmtId="0" fontId="13" fillId="2" borderId="12" xfId="0" applyFont="1" applyFill="1" applyBorder="1" applyAlignment="1">
      <alignment horizontal="left" vertical="center" wrapText="1"/>
    </xf>
  </cellXfs>
  <cellStyles count="3">
    <cellStyle name="Euro" xfId="1"/>
    <cellStyle name="Запетая" xfId="2" builtinId="3"/>
    <cellStyle name="Нормален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9"/>
  <sheetViews>
    <sheetView view="pageLayout" topLeftCell="A34" zoomScale="85" zoomScaleNormal="100" zoomScalePageLayoutView="85" workbookViewId="0">
      <selection activeCell="C30" sqref="C30"/>
    </sheetView>
  </sheetViews>
  <sheetFormatPr defaultRowHeight="12.75" x14ac:dyDescent="0.2"/>
  <cols>
    <col min="1" max="1" width="2" style="3" customWidth="1"/>
    <col min="2" max="2" width="10.7109375" style="3" customWidth="1"/>
    <col min="3" max="3" width="40.28515625" style="3" customWidth="1"/>
    <col min="4" max="4" width="6.7109375" style="3" customWidth="1"/>
    <col min="5" max="6" width="9.7109375" style="3" customWidth="1"/>
    <col min="7" max="7" width="17.7109375" style="3" customWidth="1"/>
    <col min="8" max="16384" width="9.140625" style="3"/>
  </cols>
  <sheetData>
    <row r="1" spans="1:7" x14ac:dyDescent="0.2">
      <c r="A1" s="1"/>
      <c r="B1" s="1"/>
      <c r="C1" s="2"/>
      <c r="D1" s="1"/>
      <c r="F1" s="4"/>
      <c r="G1" s="1"/>
    </row>
    <row r="2" spans="1:7" ht="78" customHeight="1" x14ac:dyDescent="0.2">
      <c r="A2" s="1"/>
      <c r="B2" s="168" t="s">
        <v>308</v>
      </c>
      <c r="C2" s="168"/>
      <c r="D2" s="168"/>
      <c r="E2" s="168"/>
      <c r="F2" s="168"/>
      <c r="G2" s="168"/>
    </row>
    <row r="3" spans="1:7" ht="18.75" x14ac:dyDescent="0.2">
      <c r="A3" s="1"/>
      <c r="B3" s="5"/>
      <c r="C3" s="5"/>
      <c r="D3" s="5"/>
      <c r="E3" s="5"/>
      <c r="F3" s="5"/>
      <c r="G3" s="5"/>
    </row>
    <row r="4" spans="1:7" ht="60" customHeight="1" x14ac:dyDescent="0.2">
      <c r="A4" s="1"/>
      <c r="B4" s="168"/>
      <c r="C4" s="168"/>
      <c r="D4" s="168"/>
      <c r="E4" s="168"/>
      <c r="F4" s="168"/>
      <c r="G4" s="168"/>
    </row>
    <row r="5" spans="1:7" x14ac:dyDescent="0.2">
      <c r="A5" s="1"/>
      <c r="B5" s="1"/>
      <c r="C5" s="2"/>
      <c r="D5" s="1"/>
      <c r="F5" s="4"/>
      <c r="G5" s="1"/>
    </row>
    <row r="6" spans="1:7" ht="50.1" customHeight="1" x14ac:dyDescent="0.2">
      <c r="A6" s="1"/>
      <c r="B6" s="168" t="s">
        <v>306</v>
      </c>
      <c r="C6" s="168"/>
      <c r="D6" s="168"/>
      <c r="E6" s="168"/>
      <c r="F6" s="168"/>
      <c r="G6" s="168"/>
    </row>
    <row r="7" spans="1:7" x14ac:dyDescent="0.2">
      <c r="A7" s="1"/>
      <c r="B7" s="1"/>
      <c r="C7" s="2"/>
      <c r="D7" s="1"/>
      <c r="F7" s="4"/>
      <c r="G7" s="1"/>
    </row>
    <row r="8" spans="1:7" ht="13.5" thickBot="1" x14ac:dyDescent="0.25">
      <c r="A8" s="1"/>
      <c r="B8" s="1"/>
      <c r="C8" s="2"/>
      <c r="D8" s="1"/>
      <c r="F8" s="4"/>
      <c r="G8" s="1"/>
    </row>
    <row r="9" spans="1:7" ht="28.5" customHeight="1" thickBot="1" x14ac:dyDescent="0.25">
      <c r="A9" s="1"/>
      <c r="B9" s="6" t="s">
        <v>76</v>
      </c>
      <c r="C9" s="172" t="s">
        <v>0</v>
      </c>
      <c r="D9" s="173"/>
      <c r="E9" s="173"/>
      <c r="F9" s="174"/>
      <c r="G9" s="7" t="s">
        <v>39</v>
      </c>
    </row>
    <row r="10" spans="1:7" ht="33.75" customHeight="1" thickTop="1" x14ac:dyDescent="0.25">
      <c r="B10" s="10" t="s">
        <v>74</v>
      </c>
      <c r="C10" s="175" t="s">
        <v>81</v>
      </c>
      <c r="D10" s="176"/>
      <c r="E10" s="176"/>
      <c r="F10" s="177"/>
      <c r="G10" s="8">
        <f>'01.I.Oblekchitelen_Колектор'!G129</f>
        <v>0</v>
      </c>
    </row>
    <row r="11" spans="1:7" ht="36" customHeight="1" thickBot="1" x14ac:dyDescent="0.3">
      <c r="B11" s="39" t="s">
        <v>77</v>
      </c>
      <c r="C11" s="178" t="s">
        <v>78</v>
      </c>
      <c r="D11" s="179"/>
      <c r="E11" s="179"/>
      <c r="F11" s="180"/>
      <c r="G11" s="40">
        <f>'01.II.Vodoprovod'!G197</f>
        <v>0</v>
      </c>
    </row>
    <row r="12" spans="1:7" ht="31.5" customHeight="1" thickTop="1" x14ac:dyDescent="0.25">
      <c r="B12" s="44"/>
      <c r="C12" s="170" t="s">
        <v>311</v>
      </c>
      <c r="D12" s="170"/>
      <c r="E12" s="170"/>
      <c r="F12" s="171"/>
      <c r="G12" s="19">
        <f>G10+G11</f>
        <v>0</v>
      </c>
    </row>
    <row r="13" spans="1:7" ht="25.5" customHeight="1" thickBot="1" x14ac:dyDescent="0.3">
      <c r="B13" s="43"/>
      <c r="C13" s="181" t="s">
        <v>79</v>
      </c>
      <c r="D13" s="181"/>
      <c r="E13" s="181"/>
      <c r="F13" s="181"/>
      <c r="G13" s="40">
        <f>G12*0.2</f>
        <v>0</v>
      </c>
    </row>
    <row r="14" spans="1:7" ht="25.5" customHeight="1" thickTop="1" x14ac:dyDescent="0.25">
      <c r="B14" s="47"/>
      <c r="C14" s="169" t="s">
        <v>80</v>
      </c>
      <c r="D14" s="170"/>
      <c r="E14" s="170"/>
      <c r="F14" s="171"/>
      <c r="G14" s="48">
        <f>10%*G12</f>
        <v>0</v>
      </c>
    </row>
    <row r="15" spans="1:7" ht="25.5" customHeight="1" thickBot="1" x14ac:dyDescent="0.3">
      <c r="B15" s="45"/>
      <c r="C15" s="183" t="s">
        <v>191</v>
      </c>
      <c r="D15" s="184"/>
      <c r="E15" s="184"/>
      <c r="F15" s="185"/>
      <c r="G15" s="46">
        <f>20%*G14</f>
        <v>0</v>
      </c>
    </row>
    <row r="16" spans="1:7" ht="40.5" customHeight="1" thickTop="1" thickBot="1" x14ac:dyDescent="0.3">
      <c r="B16" s="41"/>
      <c r="C16" s="189" t="s">
        <v>310</v>
      </c>
      <c r="D16" s="190"/>
      <c r="E16" s="190"/>
      <c r="F16" s="191"/>
      <c r="G16" s="42">
        <f>G12+G13</f>
        <v>0</v>
      </c>
    </row>
    <row r="17" spans="2:7" ht="40.5" customHeight="1" thickTop="1" thickBot="1" x14ac:dyDescent="0.3">
      <c r="B17" s="37"/>
      <c r="C17" s="192" t="s">
        <v>312</v>
      </c>
      <c r="D17" s="193"/>
      <c r="E17" s="193"/>
      <c r="F17" s="194"/>
      <c r="G17" s="38">
        <f>G14+G15</f>
        <v>0</v>
      </c>
    </row>
    <row r="18" spans="2:7" ht="38.25" customHeight="1" thickBot="1" x14ac:dyDescent="0.35">
      <c r="B18" s="49" t="s">
        <v>192</v>
      </c>
      <c r="C18" s="186" t="s">
        <v>309</v>
      </c>
      <c r="D18" s="187"/>
      <c r="E18" s="187"/>
      <c r="F18" s="188"/>
      <c r="G18" s="20">
        <f>G16+G17</f>
        <v>0</v>
      </c>
    </row>
    <row r="19" spans="2:7" x14ac:dyDescent="0.2">
      <c r="B19" s="9"/>
      <c r="C19" s="182"/>
      <c r="D19" s="182"/>
      <c r="E19" s="182"/>
      <c r="F19" s="182"/>
      <c r="G19" s="9"/>
    </row>
    <row r="20" spans="2:7" x14ac:dyDescent="0.2">
      <c r="B20" s="9"/>
      <c r="C20" s="182"/>
      <c r="D20" s="182"/>
      <c r="E20" s="182"/>
      <c r="F20" s="182"/>
      <c r="G20" s="9"/>
    </row>
    <row r="21" spans="2:7" x14ac:dyDescent="0.2">
      <c r="B21" s="9"/>
      <c r="C21" s="182"/>
      <c r="D21" s="182"/>
      <c r="E21" s="182"/>
      <c r="F21" s="182"/>
      <c r="G21" s="9"/>
    </row>
    <row r="22" spans="2:7" x14ac:dyDescent="0.2">
      <c r="B22" s="9"/>
      <c r="C22" s="182"/>
      <c r="D22" s="182"/>
      <c r="E22" s="182"/>
      <c r="F22" s="182"/>
      <c r="G22" s="9"/>
    </row>
    <row r="23" spans="2:7" x14ac:dyDescent="0.2">
      <c r="B23" s="9"/>
      <c r="C23" s="182"/>
      <c r="D23" s="182"/>
      <c r="E23" s="182"/>
      <c r="F23" s="182"/>
      <c r="G23" s="9"/>
    </row>
    <row r="24" spans="2:7" x14ac:dyDescent="0.2">
      <c r="B24" s="9"/>
      <c r="C24" s="182"/>
      <c r="D24" s="182"/>
      <c r="E24" s="182"/>
      <c r="F24" s="182"/>
      <c r="G24" s="9"/>
    </row>
    <row r="25" spans="2:7" x14ac:dyDescent="0.2">
      <c r="B25" s="9"/>
      <c r="C25" s="182"/>
      <c r="D25" s="182"/>
      <c r="E25" s="182"/>
      <c r="F25" s="182"/>
      <c r="G25" s="9"/>
    </row>
    <row r="26" spans="2:7" x14ac:dyDescent="0.2">
      <c r="B26" s="9"/>
      <c r="C26" s="182"/>
      <c r="D26" s="182"/>
      <c r="E26" s="182"/>
      <c r="F26" s="182"/>
      <c r="G26" s="9"/>
    </row>
    <row r="27" spans="2:7" x14ac:dyDescent="0.2">
      <c r="B27" s="9"/>
      <c r="C27" s="182"/>
      <c r="D27" s="182"/>
      <c r="E27" s="182"/>
      <c r="F27" s="182"/>
      <c r="G27" s="9"/>
    </row>
    <row r="28" spans="2:7" x14ac:dyDescent="0.2">
      <c r="B28" s="9"/>
      <c r="C28" s="182"/>
      <c r="D28" s="182"/>
      <c r="E28" s="182"/>
      <c r="F28" s="182"/>
      <c r="G28" s="9"/>
    </row>
    <row r="29" spans="2:7" x14ac:dyDescent="0.2">
      <c r="C29" s="182"/>
      <c r="D29" s="182"/>
      <c r="E29" s="182"/>
      <c r="F29" s="182"/>
    </row>
  </sheetData>
  <sheetProtection selectLockedCells="1"/>
  <mergeCells count="24">
    <mergeCell ref="C29:F29"/>
    <mergeCell ref="C25:F25"/>
    <mergeCell ref="C27:F27"/>
    <mergeCell ref="C28:F28"/>
    <mergeCell ref="C26:F26"/>
    <mergeCell ref="C20:F20"/>
    <mergeCell ref="C24:F24"/>
    <mergeCell ref="C21:F21"/>
    <mergeCell ref="C15:F15"/>
    <mergeCell ref="C18:F18"/>
    <mergeCell ref="C19:F19"/>
    <mergeCell ref="C22:F22"/>
    <mergeCell ref="C16:F16"/>
    <mergeCell ref="C17:F17"/>
    <mergeCell ref="C23:F23"/>
    <mergeCell ref="B2:G2"/>
    <mergeCell ref="B4:G4"/>
    <mergeCell ref="B6:G6"/>
    <mergeCell ref="C14:F14"/>
    <mergeCell ref="C9:F9"/>
    <mergeCell ref="C10:F10"/>
    <mergeCell ref="C11:F11"/>
    <mergeCell ref="C12:F12"/>
    <mergeCell ref="C13:F13"/>
  </mergeCells>
  <phoneticPr fontId="4" type="noConversion"/>
  <pageMargins left="0.51181102362204722" right="0.39370078740157483" top="0.74803149606299213" bottom="0.74803149606299213" header="0.31496062992125984" footer="0.31496062992125984"/>
  <pageSetup scale="97" orientation="portrait" r:id="rId1"/>
  <headerFooter>
    <oddFooter>&amp;C Стр.&amp;P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61"/>
  <sheetViews>
    <sheetView tabSelected="1" view="pageLayout" topLeftCell="A28" zoomScale="85" zoomScaleNormal="100" zoomScalePageLayoutView="85" workbookViewId="0">
      <selection activeCell="K33" sqref="K33"/>
    </sheetView>
  </sheetViews>
  <sheetFormatPr defaultRowHeight="12" x14ac:dyDescent="0.2"/>
  <cols>
    <col min="1" max="1" width="2" style="21" customWidth="1"/>
    <col min="2" max="2" width="8.5703125" style="22" customWidth="1"/>
    <col min="3" max="3" width="40.28515625" style="66" customWidth="1"/>
    <col min="4" max="4" width="6.42578125" style="22" customWidth="1"/>
    <col min="5" max="5" width="9.7109375" style="73" customWidth="1"/>
    <col min="6" max="6" width="9.28515625" style="73" customWidth="1"/>
    <col min="7" max="7" width="17.7109375" style="73" customWidth="1"/>
    <col min="8" max="16384" width="9.140625" style="21"/>
  </cols>
  <sheetData>
    <row r="1" spans="2:12" ht="12.75" x14ac:dyDescent="0.2">
      <c r="D1" s="21"/>
      <c r="E1" s="71"/>
      <c r="F1" s="72"/>
    </row>
    <row r="2" spans="2:12" ht="78" customHeight="1" x14ac:dyDescent="0.2">
      <c r="B2" s="168" t="s">
        <v>308</v>
      </c>
      <c r="C2" s="168"/>
      <c r="D2" s="168"/>
      <c r="E2" s="168"/>
      <c r="F2" s="168"/>
      <c r="G2" s="168"/>
    </row>
    <row r="3" spans="2:12" ht="15.75" customHeight="1" x14ac:dyDescent="0.2">
      <c r="B3" s="104"/>
      <c r="C3" s="50"/>
      <c r="D3" s="50"/>
      <c r="E3" s="74"/>
      <c r="F3" s="74"/>
      <c r="G3" s="74"/>
    </row>
    <row r="4" spans="2:12" ht="18.75" x14ac:dyDescent="0.2">
      <c r="B4" s="168"/>
      <c r="C4" s="168"/>
      <c r="D4" s="168"/>
      <c r="E4" s="168"/>
      <c r="F4" s="168"/>
      <c r="G4" s="168"/>
    </row>
    <row r="5" spans="2:12" ht="12.75" x14ac:dyDescent="0.2">
      <c r="D5" s="21"/>
      <c r="E5" s="71"/>
      <c r="F5" s="72"/>
    </row>
    <row r="6" spans="2:12" ht="50.1" customHeight="1" x14ac:dyDescent="0.2">
      <c r="B6" s="168" t="s">
        <v>83</v>
      </c>
      <c r="C6" s="168"/>
      <c r="D6" s="168"/>
      <c r="E6" s="168"/>
      <c r="F6" s="168"/>
      <c r="G6" s="168"/>
    </row>
    <row r="7" spans="2:12" ht="12.75" x14ac:dyDescent="0.2">
      <c r="D7" s="21"/>
      <c r="E7" s="71"/>
      <c r="F7" s="72"/>
    </row>
    <row r="8" spans="2:12" ht="36" customHeight="1" x14ac:dyDescent="0.2">
      <c r="B8" s="210" t="s">
        <v>82</v>
      </c>
      <c r="C8" s="210"/>
      <c r="D8" s="210"/>
      <c r="E8" s="210"/>
      <c r="F8" s="210"/>
      <c r="G8" s="210"/>
    </row>
    <row r="9" spans="2:12" ht="13.5" thickBot="1" x14ac:dyDescent="0.25">
      <c r="D9" s="21"/>
      <c r="E9" s="71"/>
      <c r="F9" s="72"/>
    </row>
    <row r="10" spans="2:12" ht="48" thickBot="1" x14ac:dyDescent="0.25">
      <c r="B10" s="11" t="s">
        <v>13</v>
      </c>
      <c r="C10" s="12" t="s">
        <v>0</v>
      </c>
      <c r="D10" s="12" t="s">
        <v>15</v>
      </c>
      <c r="E10" s="75" t="s">
        <v>1</v>
      </c>
      <c r="F10" s="76" t="s">
        <v>38</v>
      </c>
      <c r="G10" s="77" t="s">
        <v>39</v>
      </c>
      <c r="L10" s="13"/>
    </row>
    <row r="11" spans="2:12" ht="16.5" thickBot="1" x14ac:dyDescent="0.25">
      <c r="B11" s="51"/>
      <c r="C11" s="51"/>
      <c r="D11" s="51"/>
      <c r="E11" s="78"/>
      <c r="F11" s="79"/>
      <c r="G11" s="78"/>
      <c r="L11" s="13"/>
    </row>
    <row r="12" spans="2:12" ht="13.5" customHeight="1" thickBot="1" x14ac:dyDescent="0.25">
      <c r="B12" s="14" t="s">
        <v>40</v>
      </c>
      <c r="C12" s="195" t="s">
        <v>41</v>
      </c>
      <c r="D12" s="196"/>
      <c r="E12" s="196"/>
      <c r="F12" s="196"/>
      <c r="G12" s="197"/>
    </row>
    <row r="13" spans="2:12" ht="64.5" customHeight="1" thickTop="1" x14ac:dyDescent="0.2">
      <c r="B13" s="25">
        <v>1</v>
      </c>
      <c r="C13" s="52" t="s">
        <v>247</v>
      </c>
      <c r="D13" s="57" t="s">
        <v>2</v>
      </c>
      <c r="E13" s="80">
        <v>8042</v>
      </c>
      <c r="F13" s="81"/>
      <c r="G13" s="82">
        <f>ROUND((E13*F13),2)</f>
        <v>0</v>
      </c>
    </row>
    <row r="14" spans="2:12" ht="64.5" customHeight="1" x14ac:dyDescent="0.2">
      <c r="B14" s="25">
        <v>2</v>
      </c>
      <c r="C14" s="58" t="s">
        <v>206</v>
      </c>
      <c r="D14" s="59" t="s">
        <v>2</v>
      </c>
      <c r="E14" s="83">
        <v>55262</v>
      </c>
      <c r="F14" s="84"/>
      <c r="G14" s="82">
        <f t="shared" ref="G14:G20" si="0">ROUND((E14*F14),2)</f>
        <v>0</v>
      </c>
    </row>
    <row r="15" spans="2:12" ht="48" customHeight="1" x14ac:dyDescent="0.2">
      <c r="B15" s="25">
        <v>3</v>
      </c>
      <c r="C15" s="60" t="s">
        <v>207</v>
      </c>
      <c r="D15" s="59" t="s">
        <v>208</v>
      </c>
      <c r="E15" s="83">
        <v>2908</v>
      </c>
      <c r="F15" s="84"/>
      <c r="G15" s="82">
        <f t="shared" si="0"/>
        <v>0</v>
      </c>
    </row>
    <row r="16" spans="2:12" ht="44.25" customHeight="1" x14ac:dyDescent="0.2">
      <c r="B16" s="25">
        <v>4</v>
      </c>
      <c r="C16" s="61" t="s">
        <v>3</v>
      </c>
      <c r="D16" s="62" t="s">
        <v>2</v>
      </c>
      <c r="E16" s="83">
        <v>29085</v>
      </c>
      <c r="F16" s="84"/>
      <c r="G16" s="82">
        <f t="shared" si="0"/>
        <v>0</v>
      </c>
    </row>
    <row r="17" spans="2:7" ht="44.25" customHeight="1" x14ac:dyDescent="0.2">
      <c r="B17" s="25">
        <v>5</v>
      </c>
      <c r="C17" s="61" t="s">
        <v>5</v>
      </c>
      <c r="D17" s="62" t="s">
        <v>209</v>
      </c>
      <c r="E17" s="83">
        <v>1370</v>
      </c>
      <c r="F17" s="84"/>
      <c r="G17" s="82">
        <f t="shared" si="0"/>
        <v>0</v>
      </c>
    </row>
    <row r="18" spans="2:7" ht="49.5" customHeight="1" x14ac:dyDescent="0.2">
      <c r="B18" s="25">
        <v>6</v>
      </c>
      <c r="C18" s="61" t="s">
        <v>6</v>
      </c>
      <c r="D18" s="62" t="s">
        <v>7</v>
      </c>
      <c r="E18" s="83">
        <v>3000</v>
      </c>
      <c r="F18" s="84"/>
      <c r="G18" s="82">
        <f t="shared" si="0"/>
        <v>0</v>
      </c>
    </row>
    <row r="19" spans="2:7" ht="59.25" customHeight="1" x14ac:dyDescent="0.2">
      <c r="B19" s="25">
        <v>7</v>
      </c>
      <c r="C19" s="63" t="s">
        <v>16</v>
      </c>
      <c r="D19" s="62" t="s">
        <v>7</v>
      </c>
      <c r="E19" s="83">
        <v>31424.799999999999</v>
      </c>
      <c r="F19" s="84"/>
      <c r="G19" s="82">
        <f t="shared" si="0"/>
        <v>0</v>
      </c>
    </row>
    <row r="20" spans="2:7" ht="36.75" customHeight="1" thickBot="1" x14ac:dyDescent="0.25">
      <c r="B20" s="25">
        <v>8</v>
      </c>
      <c r="C20" s="61" t="s">
        <v>9</v>
      </c>
      <c r="D20" s="26" t="s">
        <v>2</v>
      </c>
      <c r="E20" s="83">
        <v>400</v>
      </c>
      <c r="F20" s="84"/>
      <c r="G20" s="82">
        <f t="shared" si="0"/>
        <v>0</v>
      </c>
    </row>
    <row r="21" spans="2:7" ht="16.5" thickBot="1" x14ac:dyDescent="0.25">
      <c r="B21" s="198" t="s">
        <v>42</v>
      </c>
      <c r="C21" s="199"/>
      <c r="D21" s="199"/>
      <c r="E21" s="199"/>
      <c r="F21" s="199"/>
      <c r="G21" s="85">
        <f>SUM(G13:G20)</f>
        <v>0</v>
      </c>
    </row>
    <row r="22" spans="2:7" ht="12.75" thickBot="1" x14ac:dyDescent="0.25">
      <c r="B22" s="31"/>
      <c r="C22" s="67"/>
      <c r="D22" s="31"/>
      <c r="E22" s="86"/>
      <c r="F22" s="87"/>
      <c r="G22" s="86"/>
    </row>
    <row r="23" spans="2:7" ht="21" customHeight="1" thickBot="1" x14ac:dyDescent="0.25">
      <c r="B23" s="14" t="s">
        <v>43</v>
      </c>
      <c r="C23" s="195" t="s">
        <v>44</v>
      </c>
      <c r="D23" s="196"/>
      <c r="E23" s="196"/>
      <c r="F23" s="196"/>
      <c r="G23" s="197"/>
    </row>
    <row r="24" spans="2:7" ht="35.25" customHeight="1" thickTop="1" x14ac:dyDescent="0.2">
      <c r="B24" s="25">
        <v>9</v>
      </c>
      <c r="C24" s="64" t="s">
        <v>210</v>
      </c>
      <c r="D24" s="68" t="s">
        <v>2</v>
      </c>
      <c r="E24" s="83">
        <v>3401</v>
      </c>
      <c r="F24" s="84"/>
      <c r="G24" s="82">
        <f>ROUND((E24*F24),2)</f>
        <v>0</v>
      </c>
    </row>
    <row r="25" spans="2:7" ht="24" x14ac:dyDescent="0.2">
      <c r="B25" s="25">
        <v>10</v>
      </c>
      <c r="C25" s="64" t="s">
        <v>246</v>
      </c>
      <c r="D25" s="57" t="s">
        <v>11</v>
      </c>
      <c r="E25" s="88">
        <v>5492</v>
      </c>
      <c r="F25" s="84"/>
      <c r="G25" s="82">
        <f t="shared" ref="G25:G65" si="1">ROUND((E25*F25),2)</f>
        <v>0</v>
      </c>
    </row>
    <row r="26" spans="2:7" ht="24" x14ac:dyDescent="0.2">
      <c r="B26" s="25">
        <v>11</v>
      </c>
      <c r="C26" s="64" t="s">
        <v>211</v>
      </c>
      <c r="D26" s="57" t="s">
        <v>4</v>
      </c>
      <c r="E26" s="88">
        <v>370</v>
      </c>
      <c r="F26" s="84"/>
      <c r="G26" s="82">
        <f t="shared" si="1"/>
        <v>0</v>
      </c>
    </row>
    <row r="27" spans="2:7" ht="24" x14ac:dyDescent="0.2">
      <c r="B27" s="25">
        <v>12</v>
      </c>
      <c r="C27" s="64" t="s">
        <v>17</v>
      </c>
      <c r="D27" s="57" t="s">
        <v>4</v>
      </c>
      <c r="E27" s="88">
        <v>920</v>
      </c>
      <c r="F27" s="84"/>
      <c r="G27" s="82">
        <f t="shared" si="1"/>
        <v>0</v>
      </c>
    </row>
    <row r="28" spans="2:7" ht="23.25" customHeight="1" x14ac:dyDescent="0.2">
      <c r="B28" s="25">
        <v>13</v>
      </c>
      <c r="C28" s="64" t="s">
        <v>18</v>
      </c>
      <c r="D28" s="57" t="s">
        <v>4</v>
      </c>
      <c r="E28" s="88">
        <v>1840</v>
      </c>
      <c r="F28" s="84"/>
      <c r="G28" s="82">
        <f t="shared" si="1"/>
        <v>0</v>
      </c>
    </row>
    <row r="29" spans="2:7" ht="23.25" customHeight="1" x14ac:dyDescent="0.2">
      <c r="B29" s="25">
        <v>14</v>
      </c>
      <c r="C29" s="64" t="s">
        <v>212</v>
      </c>
      <c r="D29" s="57" t="s">
        <v>11</v>
      </c>
      <c r="E29" s="89">
        <v>1707</v>
      </c>
      <c r="F29" s="84"/>
      <c r="G29" s="82">
        <f t="shared" si="1"/>
        <v>0</v>
      </c>
    </row>
    <row r="30" spans="2:7" ht="24" customHeight="1" x14ac:dyDescent="0.2">
      <c r="B30" s="25">
        <v>15</v>
      </c>
      <c r="C30" s="64" t="s">
        <v>213</v>
      </c>
      <c r="D30" s="57" t="s">
        <v>11</v>
      </c>
      <c r="E30" s="88">
        <v>924</v>
      </c>
      <c r="F30" s="84"/>
      <c r="G30" s="82">
        <f t="shared" si="1"/>
        <v>0</v>
      </c>
    </row>
    <row r="31" spans="2:7" ht="24" customHeight="1" x14ac:dyDescent="0.2">
      <c r="B31" s="25">
        <v>16</v>
      </c>
      <c r="C31" s="64" t="s">
        <v>214</v>
      </c>
      <c r="D31" s="57" t="s">
        <v>11</v>
      </c>
      <c r="E31" s="88">
        <v>230</v>
      </c>
      <c r="F31" s="84"/>
      <c r="G31" s="82">
        <f t="shared" si="1"/>
        <v>0</v>
      </c>
    </row>
    <row r="32" spans="2:7" ht="24" customHeight="1" x14ac:dyDescent="0.2">
      <c r="B32" s="25">
        <v>17</v>
      </c>
      <c r="C32" s="64" t="s">
        <v>215</v>
      </c>
      <c r="D32" s="57" t="s">
        <v>11</v>
      </c>
      <c r="E32" s="88">
        <v>8</v>
      </c>
      <c r="F32" s="84"/>
      <c r="G32" s="82">
        <f t="shared" si="1"/>
        <v>0</v>
      </c>
    </row>
    <row r="33" spans="2:7" ht="24" customHeight="1" x14ac:dyDescent="0.2">
      <c r="B33" s="25">
        <v>18</v>
      </c>
      <c r="C33" s="61" t="s">
        <v>216</v>
      </c>
      <c r="D33" s="57" t="s">
        <v>11</v>
      </c>
      <c r="E33" s="88">
        <v>8</v>
      </c>
      <c r="F33" s="84"/>
      <c r="G33" s="82">
        <f t="shared" si="1"/>
        <v>0</v>
      </c>
    </row>
    <row r="34" spans="2:7" ht="23.25" customHeight="1" x14ac:dyDescent="0.2">
      <c r="B34" s="25">
        <v>19</v>
      </c>
      <c r="C34" s="61" t="s">
        <v>217</v>
      </c>
      <c r="D34" s="57" t="s">
        <v>11</v>
      </c>
      <c r="E34" s="90">
        <v>4</v>
      </c>
      <c r="F34" s="84"/>
      <c r="G34" s="82">
        <f t="shared" si="1"/>
        <v>0</v>
      </c>
    </row>
    <row r="35" spans="2:7" ht="24" x14ac:dyDescent="0.2">
      <c r="B35" s="25">
        <v>20</v>
      </c>
      <c r="C35" s="61" t="s">
        <v>218</v>
      </c>
      <c r="D35" s="57" t="s">
        <v>11</v>
      </c>
      <c r="E35" s="90">
        <v>17</v>
      </c>
      <c r="F35" s="84"/>
      <c r="G35" s="82">
        <f t="shared" si="1"/>
        <v>0</v>
      </c>
    </row>
    <row r="36" spans="2:7" ht="24" x14ac:dyDescent="0.2">
      <c r="B36" s="25">
        <v>21</v>
      </c>
      <c r="C36" s="61" t="s">
        <v>219</v>
      </c>
      <c r="D36" s="57" t="s">
        <v>11</v>
      </c>
      <c r="E36" s="90">
        <v>4</v>
      </c>
      <c r="F36" s="84"/>
      <c r="G36" s="82">
        <f t="shared" si="1"/>
        <v>0</v>
      </c>
    </row>
    <row r="37" spans="2:7" ht="24" x14ac:dyDescent="0.2">
      <c r="B37" s="25">
        <v>22</v>
      </c>
      <c r="C37" s="167" t="s">
        <v>313</v>
      </c>
      <c r="D37" s="57" t="s">
        <v>11</v>
      </c>
      <c r="E37" s="90">
        <v>40</v>
      </c>
      <c r="F37" s="84"/>
      <c r="G37" s="82">
        <f t="shared" si="1"/>
        <v>0</v>
      </c>
    </row>
    <row r="38" spans="2:7" ht="24" x14ac:dyDescent="0.2">
      <c r="B38" s="25">
        <v>23</v>
      </c>
      <c r="C38" s="61" t="s">
        <v>220</v>
      </c>
      <c r="D38" s="57" t="s">
        <v>11</v>
      </c>
      <c r="E38" s="88">
        <v>300</v>
      </c>
      <c r="F38" s="84"/>
      <c r="G38" s="82">
        <f t="shared" si="1"/>
        <v>0</v>
      </c>
    </row>
    <row r="39" spans="2:7" x14ac:dyDescent="0.2">
      <c r="B39" s="25">
        <v>24</v>
      </c>
      <c r="C39" s="64" t="s">
        <v>221</v>
      </c>
      <c r="D39" s="57" t="s">
        <v>11</v>
      </c>
      <c r="E39" s="89">
        <v>1707</v>
      </c>
      <c r="F39" s="84"/>
      <c r="G39" s="82">
        <f t="shared" si="1"/>
        <v>0</v>
      </c>
    </row>
    <row r="40" spans="2:7" x14ac:dyDescent="0.2">
      <c r="B40" s="25">
        <v>25</v>
      </c>
      <c r="C40" s="64" t="s">
        <v>222</v>
      </c>
      <c r="D40" s="57" t="s">
        <v>11</v>
      </c>
      <c r="E40" s="88">
        <v>924</v>
      </c>
      <c r="F40" s="84"/>
      <c r="G40" s="82">
        <f t="shared" si="1"/>
        <v>0</v>
      </c>
    </row>
    <row r="41" spans="2:7" x14ac:dyDescent="0.2">
      <c r="B41" s="25">
        <v>26</v>
      </c>
      <c r="C41" s="64" t="s">
        <v>223</v>
      </c>
      <c r="D41" s="57" t="s">
        <v>11</v>
      </c>
      <c r="E41" s="88">
        <v>230</v>
      </c>
      <c r="F41" s="84"/>
      <c r="G41" s="82">
        <f t="shared" si="1"/>
        <v>0</v>
      </c>
    </row>
    <row r="42" spans="2:7" ht="13.5" customHeight="1" x14ac:dyDescent="0.2">
      <c r="B42" s="25">
        <v>27</v>
      </c>
      <c r="C42" s="64" t="s">
        <v>224</v>
      </c>
      <c r="D42" s="57" t="s">
        <v>11</v>
      </c>
      <c r="E42" s="88">
        <v>8</v>
      </c>
      <c r="F42" s="84"/>
      <c r="G42" s="82">
        <f t="shared" si="1"/>
        <v>0</v>
      </c>
    </row>
    <row r="43" spans="2:7" ht="26.25" customHeight="1" x14ac:dyDescent="0.2">
      <c r="B43" s="25">
        <v>28</v>
      </c>
      <c r="C43" s="64" t="s">
        <v>225</v>
      </c>
      <c r="D43" s="57" t="s">
        <v>11</v>
      </c>
      <c r="E43" s="88">
        <v>8</v>
      </c>
      <c r="F43" s="84"/>
      <c r="G43" s="82">
        <f t="shared" si="1"/>
        <v>0</v>
      </c>
    </row>
    <row r="44" spans="2:7" ht="26.25" customHeight="1" x14ac:dyDescent="0.2">
      <c r="B44" s="25">
        <v>29</v>
      </c>
      <c r="C44" s="64" t="s">
        <v>226</v>
      </c>
      <c r="D44" s="57" t="s">
        <v>11</v>
      </c>
      <c r="E44" s="88">
        <v>8</v>
      </c>
      <c r="F44" s="84"/>
      <c r="G44" s="82">
        <f t="shared" si="1"/>
        <v>0</v>
      </c>
    </row>
    <row r="45" spans="2:7" ht="26.25" customHeight="1" x14ac:dyDescent="0.2">
      <c r="B45" s="25">
        <v>30</v>
      </c>
      <c r="C45" s="64" t="s">
        <v>227</v>
      </c>
      <c r="D45" s="57" t="s">
        <v>11</v>
      </c>
      <c r="E45" s="88">
        <v>17</v>
      </c>
      <c r="F45" s="84"/>
      <c r="G45" s="82">
        <f t="shared" si="1"/>
        <v>0</v>
      </c>
    </row>
    <row r="46" spans="2:7" ht="23.25" customHeight="1" x14ac:dyDescent="0.2">
      <c r="B46" s="25">
        <v>31</v>
      </c>
      <c r="C46" s="64" t="s">
        <v>228</v>
      </c>
      <c r="D46" s="57" t="s">
        <v>11</v>
      </c>
      <c r="E46" s="88">
        <v>4</v>
      </c>
      <c r="F46" s="84"/>
      <c r="G46" s="82">
        <f t="shared" si="1"/>
        <v>0</v>
      </c>
    </row>
    <row r="47" spans="2:7" ht="24.75" customHeight="1" x14ac:dyDescent="0.2">
      <c r="B47" s="25">
        <v>32</v>
      </c>
      <c r="C47" s="64" t="s">
        <v>229</v>
      </c>
      <c r="D47" s="57" t="s">
        <v>11</v>
      </c>
      <c r="E47" s="88">
        <v>40</v>
      </c>
      <c r="F47" s="84"/>
      <c r="G47" s="82">
        <f t="shared" si="1"/>
        <v>0</v>
      </c>
    </row>
    <row r="48" spans="2:7" ht="23.25" customHeight="1" x14ac:dyDescent="0.2">
      <c r="B48" s="25">
        <v>33</v>
      </c>
      <c r="C48" s="64" t="s">
        <v>230</v>
      </c>
      <c r="D48" s="57" t="s">
        <v>11</v>
      </c>
      <c r="E48" s="88">
        <v>300</v>
      </c>
      <c r="F48" s="84"/>
      <c r="G48" s="82">
        <f t="shared" si="1"/>
        <v>0</v>
      </c>
    </row>
    <row r="49" spans="2:7" ht="23.25" customHeight="1" x14ac:dyDescent="0.2">
      <c r="B49" s="25">
        <v>34</v>
      </c>
      <c r="C49" s="64" t="s">
        <v>19</v>
      </c>
      <c r="D49" s="57" t="s">
        <v>4</v>
      </c>
      <c r="E49" s="88">
        <v>22</v>
      </c>
      <c r="F49" s="84"/>
      <c r="G49" s="82">
        <f t="shared" si="1"/>
        <v>0</v>
      </c>
    </row>
    <row r="50" spans="2:7" ht="22.5" customHeight="1" x14ac:dyDescent="0.2">
      <c r="B50" s="25">
        <v>35</v>
      </c>
      <c r="C50" s="64" t="s">
        <v>20</v>
      </c>
      <c r="D50" s="57" t="s">
        <v>4</v>
      </c>
      <c r="E50" s="88">
        <v>22</v>
      </c>
      <c r="F50" s="84"/>
      <c r="G50" s="82">
        <f t="shared" si="1"/>
        <v>0</v>
      </c>
    </row>
    <row r="51" spans="2:7" ht="23.25" customHeight="1" x14ac:dyDescent="0.2">
      <c r="B51" s="25">
        <v>36</v>
      </c>
      <c r="C51" s="64" t="s">
        <v>21</v>
      </c>
      <c r="D51" s="57" t="s">
        <v>4</v>
      </c>
      <c r="E51" s="88">
        <v>14</v>
      </c>
      <c r="F51" s="84"/>
      <c r="G51" s="82">
        <f t="shared" si="1"/>
        <v>0</v>
      </c>
    </row>
    <row r="52" spans="2:7" ht="23.25" customHeight="1" x14ac:dyDescent="0.2">
      <c r="B52" s="25">
        <v>37</v>
      </c>
      <c r="C52" s="64" t="s">
        <v>22</v>
      </c>
      <c r="D52" s="57" t="s">
        <v>4</v>
      </c>
      <c r="E52" s="88">
        <v>1</v>
      </c>
      <c r="F52" s="84"/>
      <c r="G52" s="82">
        <f t="shared" si="1"/>
        <v>0</v>
      </c>
    </row>
    <row r="53" spans="2:7" ht="23.25" customHeight="1" x14ac:dyDescent="0.2">
      <c r="B53" s="25">
        <v>38</v>
      </c>
      <c r="C53" s="64" t="s">
        <v>23</v>
      </c>
      <c r="D53" s="57" t="s">
        <v>4</v>
      </c>
      <c r="E53" s="88">
        <v>30</v>
      </c>
      <c r="F53" s="84"/>
      <c r="G53" s="82">
        <f t="shared" si="1"/>
        <v>0</v>
      </c>
    </row>
    <row r="54" spans="2:7" ht="24" customHeight="1" x14ac:dyDescent="0.2">
      <c r="B54" s="25">
        <v>39</v>
      </c>
      <c r="C54" s="64" t="s">
        <v>24</v>
      </c>
      <c r="D54" s="57" t="s">
        <v>4</v>
      </c>
      <c r="E54" s="88">
        <v>15</v>
      </c>
      <c r="F54" s="84"/>
      <c r="G54" s="82">
        <f t="shared" si="1"/>
        <v>0</v>
      </c>
    </row>
    <row r="55" spans="2:7" ht="24" customHeight="1" x14ac:dyDescent="0.2">
      <c r="B55" s="25">
        <v>40</v>
      </c>
      <c r="C55" s="64" t="s">
        <v>25</v>
      </c>
      <c r="D55" s="57" t="s">
        <v>4</v>
      </c>
      <c r="E55" s="88">
        <v>14</v>
      </c>
      <c r="F55" s="84"/>
      <c r="G55" s="82">
        <f t="shared" si="1"/>
        <v>0</v>
      </c>
    </row>
    <row r="56" spans="2:7" ht="24.75" customHeight="1" x14ac:dyDescent="0.2">
      <c r="B56" s="25">
        <v>41</v>
      </c>
      <c r="C56" s="64" t="s">
        <v>26</v>
      </c>
      <c r="D56" s="57" t="s">
        <v>4</v>
      </c>
      <c r="E56" s="88">
        <v>1</v>
      </c>
      <c r="F56" s="84"/>
      <c r="G56" s="82">
        <f t="shared" si="1"/>
        <v>0</v>
      </c>
    </row>
    <row r="57" spans="2:7" ht="24" x14ac:dyDescent="0.2">
      <c r="B57" s="25">
        <v>42</v>
      </c>
      <c r="C57" s="64" t="s">
        <v>231</v>
      </c>
      <c r="D57" s="57" t="s">
        <v>4</v>
      </c>
      <c r="E57" s="88">
        <v>40</v>
      </c>
      <c r="F57" s="84"/>
      <c r="G57" s="82">
        <f t="shared" si="1"/>
        <v>0</v>
      </c>
    </row>
    <row r="58" spans="2:7" x14ac:dyDescent="0.2">
      <c r="B58" s="25">
        <v>43</v>
      </c>
      <c r="C58" s="64" t="s">
        <v>232</v>
      </c>
      <c r="D58" s="57" t="s">
        <v>4</v>
      </c>
      <c r="E58" s="88">
        <v>40</v>
      </c>
      <c r="F58" s="84"/>
      <c r="G58" s="82">
        <f t="shared" si="1"/>
        <v>0</v>
      </c>
    </row>
    <row r="59" spans="2:7" ht="36" x14ac:dyDescent="0.2">
      <c r="B59" s="25">
        <v>44</v>
      </c>
      <c r="C59" s="64" t="s">
        <v>27</v>
      </c>
      <c r="D59" s="57" t="s">
        <v>11</v>
      </c>
      <c r="E59" s="83">
        <v>108.5</v>
      </c>
      <c r="F59" s="84"/>
      <c r="G59" s="82">
        <f t="shared" si="1"/>
        <v>0</v>
      </c>
    </row>
    <row r="60" spans="2:7" ht="60" x14ac:dyDescent="0.2">
      <c r="B60" s="25">
        <v>45</v>
      </c>
      <c r="C60" s="53" t="s">
        <v>233</v>
      </c>
      <c r="D60" s="57" t="s">
        <v>203</v>
      </c>
      <c r="E60" s="83">
        <v>40</v>
      </c>
      <c r="F60" s="84"/>
      <c r="G60" s="82">
        <f t="shared" si="1"/>
        <v>0</v>
      </c>
    </row>
    <row r="61" spans="2:7" ht="24" customHeight="1" x14ac:dyDescent="0.2">
      <c r="B61" s="25">
        <v>46</v>
      </c>
      <c r="C61" s="61" t="s">
        <v>10</v>
      </c>
      <c r="D61" s="62" t="s">
        <v>2</v>
      </c>
      <c r="E61" s="83">
        <v>18693</v>
      </c>
      <c r="F61" s="84"/>
      <c r="G61" s="82">
        <f t="shared" si="1"/>
        <v>0</v>
      </c>
    </row>
    <row r="62" spans="2:7" ht="55.5" customHeight="1" x14ac:dyDescent="0.2">
      <c r="B62" s="25">
        <v>47</v>
      </c>
      <c r="C62" s="54" t="s">
        <v>235</v>
      </c>
      <c r="D62" s="57" t="s">
        <v>203</v>
      </c>
      <c r="E62" s="83">
        <v>12</v>
      </c>
      <c r="F62" s="84"/>
      <c r="G62" s="82">
        <f t="shared" si="1"/>
        <v>0</v>
      </c>
    </row>
    <row r="63" spans="2:7" ht="54" customHeight="1" x14ac:dyDescent="0.2">
      <c r="B63" s="25">
        <v>48</v>
      </c>
      <c r="C63" s="54" t="s">
        <v>234</v>
      </c>
      <c r="D63" s="57" t="s">
        <v>203</v>
      </c>
      <c r="E63" s="83">
        <v>12</v>
      </c>
      <c r="F63" s="84"/>
      <c r="G63" s="82">
        <f t="shared" si="1"/>
        <v>0</v>
      </c>
    </row>
    <row r="64" spans="2:7" ht="39" customHeight="1" x14ac:dyDescent="0.2">
      <c r="B64" s="25">
        <v>49</v>
      </c>
      <c r="C64" s="64" t="s">
        <v>29</v>
      </c>
      <c r="D64" s="62" t="s">
        <v>4</v>
      </c>
      <c r="E64" s="83">
        <v>4</v>
      </c>
      <c r="F64" s="84"/>
      <c r="G64" s="82">
        <f t="shared" si="1"/>
        <v>0</v>
      </c>
    </row>
    <row r="65" spans="2:7" ht="37.5" customHeight="1" thickBot="1" x14ac:dyDescent="0.25">
      <c r="B65" s="25">
        <v>50</v>
      </c>
      <c r="C65" s="64" t="s">
        <v>30</v>
      </c>
      <c r="D65" s="62" t="s">
        <v>4</v>
      </c>
      <c r="E65" s="83">
        <v>1</v>
      </c>
      <c r="F65" s="84"/>
      <c r="G65" s="82">
        <f t="shared" si="1"/>
        <v>0</v>
      </c>
    </row>
    <row r="66" spans="2:7" ht="16.5" thickBot="1" x14ac:dyDescent="0.25">
      <c r="B66" s="198" t="s">
        <v>45</v>
      </c>
      <c r="C66" s="199"/>
      <c r="D66" s="199"/>
      <c r="E66" s="199"/>
      <c r="F66" s="199"/>
      <c r="G66" s="85">
        <f>SUM(G24:G65)</f>
        <v>0</v>
      </c>
    </row>
    <row r="67" spans="2:7" s="34" customFormat="1" ht="12.75" thickBot="1" x14ac:dyDescent="0.25">
      <c r="B67" s="31"/>
      <c r="C67" s="67"/>
      <c r="D67" s="31"/>
      <c r="E67" s="86"/>
      <c r="F67" s="87"/>
      <c r="G67" s="86"/>
    </row>
    <row r="68" spans="2:7" ht="16.5" customHeight="1" thickBot="1" x14ac:dyDescent="0.25">
      <c r="B68" s="14" t="s">
        <v>46</v>
      </c>
      <c r="C68" s="195" t="s">
        <v>48</v>
      </c>
      <c r="D68" s="196"/>
      <c r="E68" s="196"/>
      <c r="F68" s="196"/>
      <c r="G68" s="197"/>
    </row>
    <row r="69" spans="2:7" ht="13.5" thickTop="1" thickBot="1" x14ac:dyDescent="0.25">
      <c r="B69" s="25">
        <v>51</v>
      </c>
      <c r="C69" s="69" t="s">
        <v>31</v>
      </c>
      <c r="D69" s="56" t="s">
        <v>7</v>
      </c>
      <c r="E69" s="83">
        <v>1320</v>
      </c>
      <c r="F69" s="84"/>
      <c r="G69" s="82">
        <f>ROUND((E69*F69),2)</f>
        <v>0</v>
      </c>
    </row>
    <row r="70" spans="2:7" ht="16.5" thickBot="1" x14ac:dyDescent="0.25">
      <c r="B70" s="198" t="s">
        <v>49</v>
      </c>
      <c r="C70" s="199"/>
      <c r="D70" s="199"/>
      <c r="E70" s="199"/>
      <c r="F70" s="199"/>
      <c r="G70" s="85">
        <f>SUM(G69)</f>
        <v>0</v>
      </c>
    </row>
    <row r="71" spans="2:7" s="34" customFormat="1" ht="13.5" customHeight="1" thickBot="1" x14ac:dyDescent="0.25">
      <c r="B71" s="31"/>
      <c r="C71" s="67"/>
      <c r="D71" s="31"/>
      <c r="E71" s="86"/>
      <c r="F71" s="87"/>
      <c r="G71" s="86"/>
    </row>
    <row r="72" spans="2:7" ht="16.5" customHeight="1" thickBot="1" x14ac:dyDescent="0.25">
      <c r="B72" s="14" t="s">
        <v>50</v>
      </c>
      <c r="C72" s="195" t="s">
        <v>67</v>
      </c>
      <c r="D72" s="196"/>
      <c r="E72" s="196"/>
      <c r="F72" s="196"/>
      <c r="G72" s="197"/>
    </row>
    <row r="73" spans="2:7" ht="24" customHeight="1" thickTop="1" x14ac:dyDescent="0.2">
      <c r="B73" s="25">
        <v>52</v>
      </c>
      <c r="C73" s="69" t="s">
        <v>33</v>
      </c>
      <c r="D73" s="56" t="s">
        <v>32</v>
      </c>
      <c r="E73" s="83">
        <v>1208</v>
      </c>
      <c r="F73" s="84"/>
      <c r="G73" s="82">
        <f>ROUND((E73*F73),2)</f>
        <v>0</v>
      </c>
    </row>
    <row r="74" spans="2:7" ht="24.75" customHeight="1" x14ac:dyDescent="0.2">
      <c r="B74" s="25">
        <v>53</v>
      </c>
      <c r="C74" s="69" t="s">
        <v>34</v>
      </c>
      <c r="D74" s="56" t="s">
        <v>32</v>
      </c>
      <c r="E74" s="83">
        <v>15105</v>
      </c>
      <c r="F74" s="84"/>
      <c r="G74" s="82">
        <f t="shared" ref="G74:G75" si="2">ROUND((E74*F74),2)</f>
        <v>0</v>
      </c>
    </row>
    <row r="75" spans="2:7" ht="24.75" customHeight="1" thickBot="1" x14ac:dyDescent="0.25">
      <c r="B75" s="25">
        <v>54</v>
      </c>
      <c r="C75" s="69" t="s">
        <v>35</v>
      </c>
      <c r="D75" s="62" t="s">
        <v>4</v>
      </c>
      <c r="E75" s="83">
        <v>150</v>
      </c>
      <c r="F75" s="84"/>
      <c r="G75" s="82">
        <f t="shared" si="2"/>
        <v>0</v>
      </c>
    </row>
    <row r="76" spans="2:7" ht="16.5" thickBot="1" x14ac:dyDescent="0.25">
      <c r="B76" s="198" t="s">
        <v>52</v>
      </c>
      <c r="C76" s="199"/>
      <c r="D76" s="199"/>
      <c r="E76" s="199"/>
      <c r="F76" s="199"/>
      <c r="G76" s="85">
        <f>SUM(G73:G75)</f>
        <v>0</v>
      </c>
    </row>
    <row r="77" spans="2:7" s="34" customFormat="1" ht="13.5" customHeight="1" thickBot="1" x14ac:dyDescent="0.25">
      <c r="B77" s="31"/>
      <c r="C77" s="67"/>
      <c r="D77" s="31"/>
      <c r="E77" s="86"/>
      <c r="F77" s="87"/>
      <c r="G77" s="86"/>
    </row>
    <row r="78" spans="2:7" ht="16.5" customHeight="1" thickBot="1" x14ac:dyDescent="0.25">
      <c r="B78" s="14" t="s">
        <v>54</v>
      </c>
      <c r="C78" s="195" t="s">
        <v>53</v>
      </c>
      <c r="D78" s="196"/>
      <c r="E78" s="196"/>
      <c r="F78" s="196"/>
      <c r="G78" s="197"/>
    </row>
    <row r="79" spans="2:7" ht="24.75" thickTop="1" x14ac:dyDescent="0.2">
      <c r="B79" s="25">
        <v>55</v>
      </c>
      <c r="C79" s="69" t="s">
        <v>236</v>
      </c>
      <c r="D79" s="56" t="s">
        <v>2</v>
      </c>
      <c r="E79" s="83">
        <v>221</v>
      </c>
      <c r="F79" s="84"/>
      <c r="G79" s="82">
        <f>ROUND((E79*F79),2)</f>
        <v>0</v>
      </c>
    </row>
    <row r="80" spans="2:7" ht="24" x14ac:dyDescent="0.2">
      <c r="B80" s="25">
        <v>56</v>
      </c>
      <c r="C80" s="69" t="s">
        <v>237</v>
      </c>
      <c r="D80" s="56" t="s">
        <v>7</v>
      </c>
      <c r="E80" s="83">
        <v>926</v>
      </c>
      <c r="F80" s="84"/>
      <c r="G80" s="82">
        <f t="shared" ref="G80:G84" si="3">ROUND((E80*F80),2)</f>
        <v>0</v>
      </c>
    </row>
    <row r="81" spans="2:7" ht="36" x14ac:dyDescent="0.2">
      <c r="B81" s="56">
        <v>57</v>
      </c>
      <c r="C81" s="69" t="s">
        <v>238</v>
      </c>
      <c r="D81" s="56" t="s">
        <v>32</v>
      </c>
      <c r="E81" s="83">
        <v>6300</v>
      </c>
      <c r="F81" s="84"/>
      <c r="G81" s="82">
        <f t="shared" si="3"/>
        <v>0</v>
      </c>
    </row>
    <row r="82" spans="2:7" ht="36" x14ac:dyDescent="0.2">
      <c r="B82" s="56">
        <v>58</v>
      </c>
      <c r="C82" s="69" t="s">
        <v>239</v>
      </c>
      <c r="D82" s="56" t="s">
        <v>208</v>
      </c>
      <c r="E82" s="83">
        <v>66</v>
      </c>
      <c r="F82" s="84"/>
      <c r="G82" s="82">
        <f t="shared" si="3"/>
        <v>0</v>
      </c>
    </row>
    <row r="83" spans="2:7" ht="24" x14ac:dyDescent="0.2">
      <c r="B83" s="56">
        <v>59</v>
      </c>
      <c r="C83" s="65" t="s">
        <v>240</v>
      </c>
      <c r="D83" s="57" t="s">
        <v>2</v>
      </c>
      <c r="E83" s="83">
        <v>36</v>
      </c>
      <c r="F83" s="84"/>
      <c r="G83" s="82">
        <f t="shared" si="3"/>
        <v>0</v>
      </c>
    </row>
    <row r="84" spans="2:7" ht="23.25" customHeight="1" thickBot="1" x14ac:dyDescent="0.25">
      <c r="B84" s="56">
        <v>60</v>
      </c>
      <c r="C84" s="64" t="s">
        <v>241</v>
      </c>
      <c r="D84" s="57" t="s">
        <v>7</v>
      </c>
      <c r="E84" s="83">
        <v>90</v>
      </c>
      <c r="F84" s="84"/>
      <c r="G84" s="82">
        <f t="shared" si="3"/>
        <v>0</v>
      </c>
    </row>
    <row r="85" spans="2:7" ht="16.5" thickBot="1" x14ac:dyDescent="0.25">
      <c r="B85" s="198" t="s">
        <v>55</v>
      </c>
      <c r="C85" s="199"/>
      <c r="D85" s="199"/>
      <c r="E85" s="199"/>
      <c r="F85" s="199"/>
      <c r="G85" s="85">
        <f>SUM(G79:G84)</f>
        <v>0</v>
      </c>
    </row>
    <row r="86" spans="2:7" s="34" customFormat="1" ht="13.5" customHeight="1" thickBot="1" x14ac:dyDescent="0.25">
      <c r="B86" s="31"/>
      <c r="C86" s="67"/>
      <c r="D86" s="31"/>
      <c r="E86" s="86"/>
      <c r="F86" s="87"/>
      <c r="G86" s="86"/>
    </row>
    <row r="87" spans="2:7" ht="16.5" customHeight="1" thickBot="1" x14ac:dyDescent="0.25">
      <c r="B87" s="14" t="s">
        <v>56</v>
      </c>
      <c r="C87" s="195" t="s">
        <v>47</v>
      </c>
      <c r="D87" s="196"/>
      <c r="E87" s="196"/>
      <c r="F87" s="196"/>
      <c r="G87" s="197"/>
    </row>
    <row r="88" spans="2:7" ht="25.5" customHeight="1" thickTop="1" x14ac:dyDescent="0.2">
      <c r="B88" s="25">
        <v>61</v>
      </c>
      <c r="C88" s="54" t="s">
        <v>8</v>
      </c>
      <c r="D88" s="56" t="s">
        <v>2</v>
      </c>
      <c r="E88" s="83">
        <v>22015</v>
      </c>
      <c r="F88" s="84"/>
      <c r="G88" s="82">
        <f>ROUND((E88*F88),2)</f>
        <v>0</v>
      </c>
    </row>
    <row r="89" spans="2:7" ht="24" x14ac:dyDescent="0.2">
      <c r="B89" s="25">
        <v>62</v>
      </c>
      <c r="C89" s="55" t="s">
        <v>14</v>
      </c>
      <c r="D89" s="56" t="s">
        <v>2</v>
      </c>
      <c r="E89" s="83">
        <v>9309</v>
      </c>
      <c r="F89" s="84"/>
      <c r="G89" s="82">
        <f t="shared" ref="G89:G93" si="4">ROUND((E89*F89),2)</f>
        <v>0</v>
      </c>
    </row>
    <row r="90" spans="2:7" ht="41.25" customHeight="1" x14ac:dyDescent="0.2">
      <c r="B90" s="25">
        <v>63</v>
      </c>
      <c r="C90" s="54" t="s">
        <v>242</v>
      </c>
      <c r="D90" s="26" t="s">
        <v>12</v>
      </c>
      <c r="E90" s="83">
        <v>1663</v>
      </c>
      <c r="F90" s="84"/>
      <c r="G90" s="82">
        <f t="shared" si="4"/>
        <v>0</v>
      </c>
    </row>
    <row r="91" spans="2:7" ht="41.25" customHeight="1" x14ac:dyDescent="0.2">
      <c r="B91" s="25">
        <v>64</v>
      </c>
      <c r="C91" s="54" t="s">
        <v>243</v>
      </c>
      <c r="D91" s="26" t="s">
        <v>12</v>
      </c>
      <c r="E91" s="83">
        <v>1663</v>
      </c>
      <c r="F91" s="84"/>
      <c r="G91" s="82">
        <f t="shared" si="4"/>
        <v>0</v>
      </c>
    </row>
    <row r="92" spans="2:7" ht="41.25" customHeight="1" x14ac:dyDescent="0.2">
      <c r="B92" s="25">
        <v>65</v>
      </c>
      <c r="C92" s="54" t="s">
        <v>248</v>
      </c>
      <c r="D92" s="26" t="s">
        <v>12</v>
      </c>
      <c r="E92" s="83">
        <v>4989</v>
      </c>
      <c r="F92" s="84"/>
      <c r="G92" s="82">
        <f t="shared" si="4"/>
        <v>0</v>
      </c>
    </row>
    <row r="93" spans="2:7" ht="26.25" customHeight="1" thickBot="1" x14ac:dyDescent="0.25">
      <c r="B93" s="25">
        <v>66</v>
      </c>
      <c r="C93" s="61" t="s">
        <v>244</v>
      </c>
      <c r="D93" s="26" t="s">
        <v>28</v>
      </c>
      <c r="E93" s="83">
        <v>200</v>
      </c>
      <c r="F93" s="84"/>
      <c r="G93" s="82">
        <f t="shared" si="4"/>
        <v>0</v>
      </c>
    </row>
    <row r="94" spans="2:7" ht="16.5" thickBot="1" x14ac:dyDescent="0.25">
      <c r="B94" s="198" t="s">
        <v>58</v>
      </c>
      <c r="C94" s="199"/>
      <c r="D94" s="199"/>
      <c r="E94" s="199"/>
      <c r="F94" s="199"/>
      <c r="G94" s="85">
        <f>SUM(G88:G93)</f>
        <v>0</v>
      </c>
    </row>
    <row r="95" spans="2:7" s="34" customFormat="1" ht="13.5" customHeight="1" thickBot="1" x14ac:dyDescent="0.25">
      <c r="B95" s="31"/>
      <c r="C95" s="67"/>
      <c r="D95" s="31"/>
      <c r="E95" s="86"/>
      <c r="F95" s="87"/>
      <c r="G95" s="86"/>
    </row>
    <row r="96" spans="2:7" ht="16.5" customHeight="1" thickBot="1" x14ac:dyDescent="0.25">
      <c r="B96" s="14" t="s">
        <v>59</v>
      </c>
      <c r="C96" s="195" t="s">
        <v>51</v>
      </c>
      <c r="D96" s="196"/>
      <c r="E96" s="196"/>
      <c r="F96" s="196"/>
      <c r="G96" s="197"/>
    </row>
    <row r="97" spans="2:7" ht="24.75" customHeight="1" thickTop="1" x14ac:dyDescent="0.2">
      <c r="B97" s="25">
        <v>67</v>
      </c>
      <c r="C97" s="61" t="s">
        <v>245</v>
      </c>
      <c r="D97" s="26" t="s">
        <v>2</v>
      </c>
      <c r="E97" s="83">
        <v>626</v>
      </c>
      <c r="F97" s="84"/>
      <c r="G97" s="82">
        <f>ROUND((E97*F97),2)</f>
        <v>0</v>
      </c>
    </row>
    <row r="98" spans="2:7" ht="24" customHeight="1" thickBot="1" x14ac:dyDescent="0.25">
      <c r="B98" s="25">
        <v>68</v>
      </c>
      <c r="C98" s="61" t="s">
        <v>3</v>
      </c>
      <c r="D98" s="26" t="s">
        <v>4</v>
      </c>
      <c r="E98" s="83">
        <v>626</v>
      </c>
      <c r="F98" s="84"/>
      <c r="G98" s="82">
        <f>ROUND((E98*F98),2)</f>
        <v>0</v>
      </c>
    </row>
    <row r="99" spans="2:7" ht="16.5" thickBot="1" x14ac:dyDescent="0.25">
      <c r="B99" s="198" t="s">
        <v>60</v>
      </c>
      <c r="C99" s="199"/>
      <c r="D99" s="199"/>
      <c r="E99" s="199"/>
      <c r="F99" s="200"/>
      <c r="G99" s="85">
        <f>SUM(G97:G98)</f>
        <v>0</v>
      </c>
    </row>
    <row r="100" spans="2:7" s="34" customFormat="1" ht="13.5" customHeight="1" thickBot="1" x14ac:dyDescent="0.25">
      <c r="B100" s="31"/>
      <c r="C100" s="67"/>
      <c r="D100" s="31"/>
      <c r="E100" s="86"/>
      <c r="F100" s="87"/>
      <c r="G100" s="86"/>
    </row>
    <row r="101" spans="2:7" ht="16.5" customHeight="1" thickBot="1" x14ac:dyDescent="0.25">
      <c r="B101" s="14" t="s">
        <v>69</v>
      </c>
      <c r="C101" s="195" t="s">
        <v>57</v>
      </c>
      <c r="D101" s="196"/>
      <c r="E101" s="196"/>
      <c r="F101" s="196"/>
      <c r="G101" s="197"/>
    </row>
    <row r="102" spans="2:7" ht="22.5" customHeight="1" thickTop="1" x14ac:dyDescent="0.2">
      <c r="B102" s="25">
        <v>69</v>
      </c>
      <c r="C102" s="69" t="s">
        <v>36</v>
      </c>
      <c r="D102" s="56" t="s">
        <v>28</v>
      </c>
      <c r="E102" s="83">
        <v>2000</v>
      </c>
      <c r="F102" s="84"/>
      <c r="G102" s="82">
        <f>ROUND((E102*F102),2)</f>
        <v>0</v>
      </c>
    </row>
    <row r="103" spans="2:7" ht="24.75" thickBot="1" x14ac:dyDescent="0.25">
      <c r="B103" s="25">
        <v>70</v>
      </c>
      <c r="C103" s="69" t="s">
        <v>37</v>
      </c>
      <c r="D103" s="56" t="s">
        <v>28</v>
      </c>
      <c r="E103" s="83">
        <v>10000</v>
      </c>
      <c r="F103" s="84"/>
      <c r="G103" s="82">
        <f>ROUND((E103*F103),2)</f>
        <v>0</v>
      </c>
    </row>
    <row r="104" spans="2:7" ht="16.5" thickBot="1" x14ac:dyDescent="0.25">
      <c r="B104" s="198" t="s">
        <v>70</v>
      </c>
      <c r="C104" s="199"/>
      <c r="D104" s="199"/>
      <c r="E104" s="199"/>
      <c r="F104" s="199"/>
      <c r="G104" s="85">
        <f>SUM(G102:G103)</f>
        <v>0</v>
      </c>
    </row>
    <row r="105" spans="2:7" ht="15.75" x14ac:dyDescent="0.2">
      <c r="B105" s="106"/>
      <c r="C105" s="70"/>
      <c r="D105" s="70"/>
      <c r="E105" s="91"/>
      <c r="F105" s="91"/>
      <c r="G105" s="92"/>
    </row>
    <row r="106" spans="2:7" ht="15.75" x14ac:dyDescent="0.2">
      <c r="B106" s="106"/>
      <c r="C106" s="70"/>
      <c r="D106" s="70"/>
      <c r="E106" s="91"/>
      <c r="F106" s="91"/>
      <c r="G106" s="92"/>
    </row>
    <row r="107" spans="2:7" ht="15.75" x14ac:dyDescent="0.2">
      <c r="B107" s="106"/>
      <c r="C107" s="70"/>
      <c r="D107" s="70"/>
      <c r="E107" s="91"/>
      <c r="F107" s="91"/>
      <c r="G107" s="92"/>
    </row>
    <row r="108" spans="2:7" ht="15.75" x14ac:dyDescent="0.2">
      <c r="B108" s="106"/>
      <c r="C108" s="70"/>
      <c r="D108" s="70"/>
      <c r="E108" s="91"/>
      <c r="F108" s="91"/>
      <c r="G108" s="92"/>
    </row>
    <row r="109" spans="2:7" ht="15.75" x14ac:dyDescent="0.2">
      <c r="B109" s="106"/>
      <c r="C109" s="70"/>
      <c r="D109" s="70"/>
      <c r="E109" s="91"/>
      <c r="F109" s="91"/>
      <c r="G109" s="92"/>
    </row>
    <row r="110" spans="2:7" ht="78" customHeight="1" x14ac:dyDescent="0.2">
      <c r="B110" s="168" t="s">
        <v>307</v>
      </c>
      <c r="C110" s="168"/>
      <c r="D110" s="168"/>
      <c r="E110" s="168"/>
      <c r="F110" s="168"/>
      <c r="G110" s="168"/>
    </row>
    <row r="111" spans="2:7" ht="15.75" customHeight="1" x14ac:dyDescent="0.2">
      <c r="B111" s="104"/>
      <c r="C111" s="50"/>
      <c r="D111" s="50"/>
      <c r="E111" s="74"/>
      <c r="F111" s="74"/>
      <c r="G111" s="74"/>
    </row>
    <row r="112" spans="2:7" ht="60" customHeight="1" x14ac:dyDescent="0.2">
      <c r="B112" s="168"/>
      <c r="C112" s="168"/>
      <c r="D112" s="168"/>
      <c r="E112" s="168"/>
      <c r="F112" s="168"/>
      <c r="G112" s="168"/>
    </row>
    <row r="113" spans="2:7" ht="15" customHeight="1" x14ac:dyDescent="0.2">
      <c r="D113" s="21"/>
      <c r="E113" s="71"/>
      <c r="F113" s="72"/>
    </row>
    <row r="114" spans="2:7" ht="50.1" customHeight="1" x14ac:dyDescent="0.2">
      <c r="B114" s="168" t="s">
        <v>75</v>
      </c>
      <c r="C114" s="168"/>
      <c r="D114" s="168"/>
      <c r="E114" s="168"/>
      <c r="F114" s="168"/>
      <c r="G114" s="168"/>
    </row>
    <row r="115" spans="2:7" ht="12.75" customHeight="1" x14ac:dyDescent="0.2">
      <c r="D115" s="21"/>
      <c r="E115" s="71"/>
      <c r="F115" s="72"/>
    </row>
    <row r="116" spans="2:7" ht="36" customHeight="1" x14ac:dyDescent="0.2">
      <c r="B116" s="210" t="s">
        <v>73</v>
      </c>
      <c r="C116" s="210"/>
      <c r="D116" s="210"/>
      <c r="E116" s="210"/>
      <c r="F116" s="210"/>
      <c r="G116" s="210"/>
    </row>
    <row r="117" spans="2:7" ht="12.75" thickBot="1" x14ac:dyDescent="0.25">
      <c r="D117" s="21"/>
    </row>
    <row r="118" spans="2:7" ht="32.25" thickBot="1" x14ac:dyDescent="0.25">
      <c r="B118" s="15" t="s">
        <v>61</v>
      </c>
      <c r="C118" s="211" t="s">
        <v>0</v>
      </c>
      <c r="D118" s="211"/>
      <c r="E118" s="211"/>
      <c r="F118" s="211"/>
      <c r="G118" s="93" t="s">
        <v>39</v>
      </c>
    </row>
    <row r="119" spans="2:7" ht="16.5" thickTop="1" x14ac:dyDescent="0.2">
      <c r="B119" s="16" t="s">
        <v>40</v>
      </c>
      <c r="C119" s="212" t="s">
        <v>62</v>
      </c>
      <c r="D119" s="213"/>
      <c r="E119" s="213"/>
      <c r="F119" s="214"/>
      <c r="G119" s="94">
        <f>G21</f>
        <v>0</v>
      </c>
    </row>
    <row r="120" spans="2:7" ht="15.75" x14ac:dyDescent="0.2">
      <c r="B120" s="17" t="s">
        <v>43</v>
      </c>
      <c r="C120" s="201" t="s">
        <v>44</v>
      </c>
      <c r="D120" s="202"/>
      <c r="E120" s="202"/>
      <c r="F120" s="203"/>
      <c r="G120" s="95">
        <f>G66</f>
        <v>0</v>
      </c>
    </row>
    <row r="121" spans="2:7" ht="15.75" x14ac:dyDescent="0.2">
      <c r="B121" s="17" t="s">
        <v>46</v>
      </c>
      <c r="C121" s="201" t="s">
        <v>48</v>
      </c>
      <c r="D121" s="202"/>
      <c r="E121" s="202"/>
      <c r="F121" s="203"/>
      <c r="G121" s="95">
        <f>G70</f>
        <v>0</v>
      </c>
    </row>
    <row r="122" spans="2:7" ht="15.75" x14ac:dyDescent="0.2">
      <c r="B122" s="17" t="s">
        <v>50</v>
      </c>
      <c r="C122" s="201" t="s">
        <v>67</v>
      </c>
      <c r="D122" s="202"/>
      <c r="E122" s="202"/>
      <c r="F122" s="203"/>
      <c r="G122" s="96">
        <f>G76</f>
        <v>0</v>
      </c>
    </row>
    <row r="123" spans="2:7" ht="15.75" x14ac:dyDescent="0.2">
      <c r="B123" s="17" t="s">
        <v>64</v>
      </c>
      <c r="C123" s="201" t="s">
        <v>68</v>
      </c>
      <c r="D123" s="202"/>
      <c r="E123" s="202"/>
      <c r="F123" s="203"/>
      <c r="G123" s="96">
        <f>G85</f>
        <v>0</v>
      </c>
    </row>
    <row r="124" spans="2:7" ht="15.75" x14ac:dyDescent="0.2">
      <c r="B124" s="17" t="s">
        <v>65</v>
      </c>
      <c r="C124" s="201" t="s">
        <v>47</v>
      </c>
      <c r="D124" s="202"/>
      <c r="E124" s="202"/>
      <c r="F124" s="203"/>
      <c r="G124" s="96">
        <f>G94</f>
        <v>0</v>
      </c>
    </row>
    <row r="125" spans="2:7" ht="15.75" x14ac:dyDescent="0.2">
      <c r="B125" s="17" t="s">
        <v>66</v>
      </c>
      <c r="C125" s="201" t="s">
        <v>51</v>
      </c>
      <c r="D125" s="202"/>
      <c r="E125" s="202"/>
      <c r="F125" s="203"/>
      <c r="G125" s="96">
        <f>G99</f>
        <v>0</v>
      </c>
    </row>
    <row r="126" spans="2:7" ht="24.75" customHeight="1" x14ac:dyDescent="0.2">
      <c r="B126" s="35" t="s">
        <v>63</v>
      </c>
      <c r="C126" s="204" t="s">
        <v>193</v>
      </c>
      <c r="D126" s="205"/>
      <c r="E126" s="205"/>
      <c r="F126" s="206"/>
      <c r="G126" s="97">
        <f>SUM(G119:G125)</f>
        <v>0</v>
      </c>
    </row>
    <row r="127" spans="2:7" ht="15.75" x14ac:dyDescent="0.2">
      <c r="B127" s="17" t="s">
        <v>71</v>
      </c>
      <c r="C127" s="201" t="s">
        <v>57</v>
      </c>
      <c r="D127" s="202"/>
      <c r="E127" s="202"/>
      <c r="F127" s="203"/>
      <c r="G127" s="95">
        <f>G104</f>
        <v>0</v>
      </c>
    </row>
    <row r="128" spans="2:7" ht="31.5" customHeight="1" thickBot="1" x14ac:dyDescent="0.25">
      <c r="B128" s="18" t="s">
        <v>72</v>
      </c>
      <c r="C128" s="207" t="s">
        <v>194</v>
      </c>
      <c r="D128" s="208"/>
      <c r="E128" s="208"/>
      <c r="F128" s="209"/>
      <c r="G128" s="98">
        <f>G127</f>
        <v>0</v>
      </c>
    </row>
    <row r="129" spans="2:7" ht="26.25" customHeight="1" thickTop="1" x14ac:dyDescent="0.2">
      <c r="B129" s="107"/>
      <c r="C129" s="218" t="s">
        <v>204</v>
      </c>
      <c r="D129" s="218"/>
      <c r="E129" s="218"/>
      <c r="F129" s="218"/>
      <c r="G129" s="99">
        <f>G126+G128</f>
        <v>0</v>
      </c>
    </row>
    <row r="130" spans="2:7" ht="26.25" customHeight="1" thickBot="1" x14ac:dyDescent="0.25">
      <c r="B130" s="108"/>
      <c r="C130" s="219" t="s">
        <v>79</v>
      </c>
      <c r="D130" s="219"/>
      <c r="E130" s="219"/>
      <c r="F130" s="219"/>
      <c r="G130" s="100">
        <f>G129*0.2</f>
        <v>0</v>
      </c>
    </row>
    <row r="131" spans="2:7" ht="26.25" customHeight="1" thickTop="1" x14ac:dyDescent="0.2">
      <c r="B131" s="16"/>
      <c r="C131" s="218" t="s">
        <v>80</v>
      </c>
      <c r="D131" s="218"/>
      <c r="E131" s="218"/>
      <c r="F131" s="218"/>
      <c r="G131" s="99">
        <f>10%*G129</f>
        <v>0</v>
      </c>
    </row>
    <row r="132" spans="2:7" ht="26.25" customHeight="1" thickBot="1" x14ac:dyDescent="0.25">
      <c r="B132" s="109"/>
      <c r="C132" s="220" t="s">
        <v>191</v>
      </c>
      <c r="D132" s="221"/>
      <c r="E132" s="221"/>
      <c r="F132" s="222"/>
      <c r="G132" s="100">
        <f>G131*20%</f>
        <v>0</v>
      </c>
    </row>
    <row r="133" spans="2:7" ht="39" customHeight="1" thickTop="1" thickBot="1" x14ac:dyDescent="0.25">
      <c r="B133" s="110"/>
      <c r="C133" s="223" t="s">
        <v>195</v>
      </c>
      <c r="D133" s="224"/>
      <c r="E133" s="224"/>
      <c r="F133" s="225"/>
      <c r="G133" s="101">
        <f>G129+G130</f>
        <v>0</v>
      </c>
    </row>
    <row r="134" spans="2:7" ht="30.75" customHeight="1" thickTop="1" thickBot="1" x14ac:dyDescent="0.25">
      <c r="B134" s="111"/>
      <c r="C134" s="226" t="s">
        <v>196</v>
      </c>
      <c r="D134" s="227"/>
      <c r="E134" s="227"/>
      <c r="F134" s="228"/>
      <c r="G134" s="102">
        <f>G131+G132</f>
        <v>0</v>
      </c>
    </row>
    <row r="135" spans="2:7" ht="38.25" customHeight="1" thickTop="1" thickBot="1" x14ac:dyDescent="0.25">
      <c r="B135" s="112" t="s">
        <v>74</v>
      </c>
      <c r="C135" s="215" t="s">
        <v>205</v>
      </c>
      <c r="D135" s="216"/>
      <c r="E135" s="216"/>
      <c r="F135" s="217"/>
      <c r="G135" s="103">
        <f>G133+G134</f>
        <v>0</v>
      </c>
    </row>
    <row r="136" spans="2:7" x14ac:dyDescent="0.2">
      <c r="C136" s="21"/>
      <c r="D136" s="21"/>
    </row>
    <row r="137" spans="2:7" x14ac:dyDescent="0.2">
      <c r="C137" s="21"/>
      <c r="D137" s="21"/>
    </row>
    <row r="138" spans="2:7" x14ac:dyDescent="0.2">
      <c r="C138" s="21"/>
      <c r="D138" s="21"/>
    </row>
    <row r="139" spans="2:7" x14ac:dyDescent="0.2">
      <c r="C139" s="21"/>
      <c r="D139" s="21"/>
    </row>
    <row r="140" spans="2:7" x14ac:dyDescent="0.2">
      <c r="C140" s="21"/>
      <c r="D140" s="21"/>
    </row>
    <row r="141" spans="2:7" x14ac:dyDescent="0.2">
      <c r="C141" s="21"/>
      <c r="D141" s="21"/>
    </row>
    <row r="142" spans="2:7" x14ac:dyDescent="0.2">
      <c r="C142" s="21"/>
      <c r="D142" s="21"/>
    </row>
    <row r="143" spans="2:7" x14ac:dyDescent="0.2">
      <c r="C143" s="21"/>
      <c r="D143" s="21"/>
    </row>
    <row r="144" spans="2:7" x14ac:dyDescent="0.2">
      <c r="C144" s="21"/>
      <c r="D144" s="21"/>
    </row>
    <row r="145" spans="3:4" x14ac:dyDescent="0.2">
      <c r="C145" s="21"/>
      <c r="D145" s="21"/>
    </row>
    <row r="146" spans="3:4" x14ac:dyDescent="0.2">
      <c r="C146" s="21"/>
      <c r="D146" s="21"/>
    </row>
    <row r="147" spans="3:4" x14ac:dyDescent="0.2">
      <c r="C147" s="21"/>
      <c r="D147" s="21"/>
    </row>
    <row r="148" spans="3:4" x14ac:dyDescent="0.2">
      <c r="C148" s="21"/>
      <c r="D148" s="21"/>
    </row>
    <row r="149" spans="3:4" x14ac:dyDescent="0.2">
      <c r="C149" s="21"/>
      <c r="D149" s="21"/>
    </row>
    <row r="150" spans="3:4" x14ac:dyDescent="0.2">
      <c r="C150" s="21"/>
      <c r="D150" s="21"/>
    </row>
    <row r="151" spans="3:4" x14ac:dyDescent="0.2">
      <c r="C151" s="21"/>
      <c r="D151" s="21"/>
    </row>
    <row r="152" spans="3:4" x14ac:dyDescent="0.2">
      <c r="C152" s="21"/>
      <c r="D152" s="21"/>
    </row>
    <row r="153" spans="3:4" x14ac:dyDescent="0.2">
      <c r="C153" s="21"/>
      <c r="D153" s="21"/>
    </row>
    <row r="154" spans="3:4" x14ac:dyDescent="0.2">
      <c r="C154" s="21"/>
      <c r="D154" s="21"/>
    </row>
    <row r="155" spans="3:4" x14ac:dyDescent="0.2">
      <c r="C155" s="21"/>
      <c r="D155" s="21"/>
    </row>
    <row r="156" spans="3:4" x14ac:dyDescent="0.2">
      <c r="C156" s="21"/>
      <c r="D156" s="21"/>
    </row>
    <row r="157" spans="3:4" x14ac:dyDescent="0.2">
      <c r="C157" s="21"/>
      <c r="D157" s="21"/>
    </row>
    <row r="158" spans="3:4" x14ac:dyDescent="0.2">
      <c r="C158" s="21"/>
      <c r="D158" s="21"/>
    </row>
    <row r="159" spans="3:4" x14ac:dyDescent="0.2">
      <c r="C159" s="21"/>
      <c r="D159" s="21"/>
    </row>
    <row r="160" spans="3:4" x14ac:dyDescent="0.2">
      <c r="C160" s="21"/>
      <c r="D160" s="21"/>
    </row>
    <row r="161" spans="3:4" x14ac:dyDescent="0.2">
      <c r="C161" s="21"/>
      <c r="D161" s="21"/>
    </row>
  </sheetData>
  <sheetProtection selectLockedCells="1"/>
  <mergeCells count="42">
    <mergeCell ref="B2:G2"/>
    <mergeCell ref="B6:G6"/>
    <mergeCell ref="B4:G4"/>
    <mergeCell ref="B85:F85"/>
    <mergeCell ref="B8:G8"/>
    <mergeCell ref="B70:F70"/>
    <mergeCell ref="B21:F21"/>
    <mergeCell ref="B66:F66"/>
    <mergeCell ref="B76:F76"/>
    <mergeCell ref="C12:G12"/>
    <mergeCell ref="C23:G23"/>
    <mergeCell ref="C68:G68"/>
    <mergeCell ref="C72:G72"/>
    <mergeCell ref="C78:G78"/>
    <mergeCell ref="C135:F135"/>
    <mergeCell ref="C129:F129"/>
    <mergeCell ref="C130:F130"/>
    <mergeCell ref="C131:F131"/>
    <mergeCell ref="C132:F132"/>
    <mergeCell ref="C133:F133"/>
    <mergeCell ref="C134:F134"/>
    <mergeCell ref="C122:F122"/>
    <mergeCell ref="C123:F123"/>
    <mergeCell ref="B104:F104"/>
    <mergeCell ref="B110:G110"/>
    <mergeCell ref="B112:G112"/>
    <mergeCell ref="B114:G114"/>
    <mergeCell ref="B116:G116"/>
    <mergeCell ref="C118:F118"/>
    <mergeCell ref="C119:F119"/>
    <mergeCell ref="C120:F120"/>
    <mergeCell ref="C121:F121"/>
    <mergeCell ref="C124:F124"/>
    <mergeCell ref="C125:F125"/>
    <mergeCell ref="C126:F126"/>
    <mergeCell ref="C127:F127"/>
    <mergeCell ref="C128:F128"/>
    <mergeCell ref="C87:G87"/>
    <mergeCell ref="C101:G101"/>
    <mergeCell ref="B94:F94"/>
    <mergeCell ref="C96:G96"/>
    <mergeCell ref="B99:F99"/>
  </mergeCells>
  <phoneticPr fontId="0" type="noConversion"/>
  <printOptions horizontalCentered="1"/>
  <pageMargins left="0.51181102362204722" right="0.43307086614173229" top="0.78740157480314965" bottom="0.78740157480314965" header="0.31496062992125984" footer="0.31496062992125984"/>
  <pageSetup paperSize="9" firstPageNumber="2" orientation="portrait" useFirstPageNumber="1" r:id="rId1"/>
  <headerFooter alignWithMargins="0">
    <oddFooter>&amp;CСтр.&amp;P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534"/>
  <sheetViews>
    <sheetView view="pageLayout" topLeftCell="A7" zoomScale="85" zoomScaleNormal="100" zoomScalePageLayoutView="85" workbookViewId="0">
      <selection activeCell="C305" sqref="C305"/>
    </sheetView>
  </sheetViews>
  <sheetFormatPr defaultRowHeight="12" x14ac:dyDescent="0.2"/>
  <cols>
    <col min="1" max="1" width="2" style="21" customWidth="1"/>
    <col min="2" max="2" width="8.42578125" style="22" customWidth="1"/>
    <col min="3" max="3" width="40.7109375" style="23" customWidth="1"/>
    <col min="4" max="4" width="6.7109375" style="22" customWidth="1"/>
    <col min="5" max="5" width="9.7109375" style="152" customWidth="1"/>
    <col min="6" max="6" width="9.28515625" style="73" customWidth="1"/>
    <col min="7" max="7" width="17.7109375" style="73" customWidth="1"/>
    <col min="8" max="16384" width="9.140625" style="21"/>
  </cols>
  <sheetData>
    <row r="1" spans="2:7" ht="12.75" x14ac:dyDescent="0.2">
      <c r="B1" s="21"/>
      <c r="C1" s="66"/>
      <c r="D1" s="21"/>
      <c r="E1" s="150"/>
      <c r="F1" s="72"/>
    </row>
    <row r="2" spans="2:7" ht="78" customHeight="1" x14ac:dyDescent="0.2">
      <c r="B2" s="168" t="s">
        <v>307</v>
      </c>
      <c r="C2" s="168"/>
      <c r="D2" s="168"/>
      <c r="E2" s="168"/>
      <c r="F2" s="168"/>
      <c r="G2" s="168"/>
    </row>
    <row r="3" spans="2:7" ht="18.75" x14ac:dyDescent="0.2">
      <c r="B3" s="105"/>
      <c r="C3" s="105"/>
      <c r="D3" s="105"/>
      <c r="E3" s="151"/>
      <c r="F3" s="74"/>
      <c r="G3" s="74"/>
    </row>
    <row r="4" spans="2:7" ht="60" customHeight="1" x14ac:dyDescent="0.2">
      <c r="B4" s="168"/>
      <c r="C4" s="168"/>
      <c r="D4" s="168"/>
      <c r="E4" s="168"/>
      <c r="F4" s="168"/>
      <c r="G4" s="168"/>
    </row>
    <row r="5" spans="2:7" ht="12.75" x14ac:dyDescent="0.2">
      <c r="B5" s="21"/>
      <c r="C5" s="66"/>
      <c r="D5" s="21"/>
      <c r="E5" s="150"/>
      <c r="F5" s="72"/>
    </row>
    <row r="6" spans="2:7" ht="50.1" customHeight="1" x14ac:dyDescent="0.2">
      <c r="B6" s="168" t="s">
        <v>84</v>
      </c>
      <c r="C6" s="168"/>
      <c r="D6" s="168"/>
      <c r="E6" s="168"/>
      <c r="F6" s="168"/>
      <c r="G6" s="168"/>
    </row>
    <row r="7" spans="2:7" ht="12.75" x14ac:dyDescent="0.2">
      <c r="B7" s="21"/>
      <c r="C7" s="66"/>
      <c r="D7" s="21"/>
      <c r="E7" s="150"/>
      <c r="F7" s="72"/>
    </row>
    <row r="8" spans="2:7" ht="36" customHeight="1" x14ac:dyDescent="0.2">
      <c r="B8" s="210" t="s">
        <v>85</v>
      </c>
      <c r="C8" s="210"/>
      <c r="D8" s="210"/>
      <c r="E8" s="210"/>
      <c r="F8" s="210"/>
      <c r="G8" s="210"/>
    </row>
    <row r="10" spans="2:7" ht="12.75" thickBot="1" x14ac:dyDescent="0.25"/>
    <row r="11" spans="2:7" ht="48" thickBot="1" x14ac:dyDescent="0.25">
      <c r="B11" s="11" t="s">
        <v>13</v>
      </c>
      <c r="C11" s="12" t="s">
        <v>0</v>
      </c>
      <c r="D11" s="12" t="s">
        <v>15</v>
      </c>
      <c r="E11" s="75" t="s">
        <v>1</v>
      </c>
      <c r="F11" s="76" t="s">
        <v>38</v>
      </c>
      <c r="G11" s="77" t="s">
        <v>39</v>
      </c>
    </row>
    <row r="12" spans="2:7" ht="16.5" thickBot="1" x14ac:dyDescent="0.25">
      <c r="B12" s="51"/>
      <c r="C12" s="51"/>
      <c r="D12" s="51"/>
      <c r="E12" s="153"/>
      <c r="F12" s="79"/>
      <c r="G12" s="78"/>
    </row>
    <row r="13" spans="2:7" ht="16.5" customHeight="1" thickBot="1" x14ac:dyDescent="0.25">
      <c r="B13" s="14" t="s">
        <v>40</v>
      </c>
      <c r="C13" s="195" t="s">
        <v>86</v>
      </c>
      <c r="D13" s="196"/>
      <c r="E13" s="196"/>
      <c r="F13" s="196"/>
      <c r="G13" s="197"/>
    </row>
    <row r="14" spans="2:7" s="24" customFormat="1" ht="41.25" customHeight="1" thickTop="1" x14ac:dyDescent="0.2">
      <c r="B14" s="25">
        <v>1</v>
      </c>
      <c r="C14" s="27" t="s">
        <v>249</v>
      </c>
      <c r="D14" s="119" t="s">
        <v>2</v>
      </c>
      <c r="E14" s="154">
        <v>4940</v>
      </c>
      <c r="F14" s="146"/>
      <c r="G14" s="82">
        <f>ROUND((E14*F14),2)</f>
        <v>0</v>
      </c>
    </row>
    <row r="15" spans="2:7" ht="40.5" customHeight="1" x14ac:dyDescent="0.2">
      <c r="B15" s="25">
        <v>2</v>
      </c>
      <c r="C15" s="27" t="s">
        <v>207</v>
      </c>
      <c r="D15" s="119" t="s">
        <v>2</v>
      </c>
      <c r="E15" s="154">
        <v>260</v>
      </c>
      <c r="F15" s="84"/>
      <c r="G15" s="82">
        <f t="shared" ref="G15:G29" si="0">ROUND((E15*F15),2)</f>
        <v>0</v>
      </c>
    </row>
    <row r="16" spans="2:7" ht="24" x14ac:dyDescent="0.2">
      <c r="B16" s="25">
        <v>3</v>
      </c>
      <c r="C16" s="52" t="s">
        <v>250</v>
      </c>
      <c r="D16" s="119" t="s">
        <v>2</v>
      </c>
      <c r="E16" s="154">
        <v>2600</v>
      </c>
      <c r="F16" s="84"/>
      <c r="G16" s="82">
        <f t="shared" si="0"/>
        <v>0</v>
      </c>
    </row>
    <row r="17" spans="2:7" ht="24" x14ac:dyDescent="0.2">
      <c r="B17" s="25">
        <v>4</v>
      </c>
      <c r="C17" s="52" t="s">
        <v>87</v>
      </c>
      <c r="D17" s="119" t="s">
        <v>7</v>
      </c>
      <c r="E17" s="154">
        <v>9932</v>
      </c>
      <c r="F17" s="84"/>
      <c r="G17" s="82">
        <f t="shared" si="0"/>
        <v>0</v>
      </c>
    </row>
    <row r="18" spans="2:7" ht="28.5" customHeight="1" x14ac:dyDescent="0.2">
      <c r="B18" s="25">
        <v>5</v>
      </c>
      <c r="C18" s="30" t="s">
        <v>251</v>
      </c>
      <c r="D18" s="26" t="s">
        <v>2</v>
      </c>
      <c r="E18" s="154">
        <v>2019</v>
      </c>
      <c r="F18" s="84"/>
      <c r="G18" s="82">
        <f t="shared" si="0"/>
        <v>0</v>
      </c>
    </row>
    <row r="19" spans="2:7" ht="44.25" customHeight="1" x14ac:dyDescent="0.2">
      <c r="B19" s="25">
        <v>6</v>
      </c>
      <c r="C19" s="27" t="s">
        <v>252</v>
      </c>
      <c r="D19" s="119" t="s">
        <v>2</v>
      </c>
      <c r="E19" s="154">
        <v>2006</v>
      </c>
      <c r="F19" s="84"/>
      <c r="G19" s="82">
        <f t="shared" si="0"/>
        <v>0</v>
      </c>
    </row>
    <row r="20" spans="2:7" ht="21" customHeight="1" x14ac:dyDescent="0.2">
      <c r="B20" s="25">
        <v>7</v>
      </c>
      <c r="C20" s="52" t="s">
        <v>88</v>
      </c>
      <c r="D20" s="119" t="s">
        <v>89</v>
      </c>
      <c r="E20" s="154">
        <v>17.149999999999999</v>
      </c>
      <c r="F20" s="84"/>
      <c r="G20" s="82">
        <f t="shared" si="0"/>
        <v>0</v>
      </c>
    </row>
    <row r="21" spans="2:7" ht="48" x14ac:dyDescent="0.2">
      <c r="B21" s="25">
        <v>8</v>
      </c>
      <c r="C21" s="52" t="s">
        <v>253</v>
      </c>
      <c r="D21" s="119" t="s">
        <v>2</v>
      </c>
      <c r="E21" s="154">
        <v>869</v>
      </c>
      <c r="F21" s="84"/>
      <c r="G21" s="82">
        <f t="shared" si="0"/>
        <v>0</v>
      </c>
    </row>
    <row r="22" spans="2:7" ht="37.5" customHeight="1" x14ac:dyDescent="0.2">
      <c r="B22" s="25">
        <v>9</v>
      </c>
      <c r="C22" s="52" t="s">
        <v>255</v>
      </c>
      <c r="D22" s="119" t="s">
        <v>12</v>
      </c>
      <c r="E22" s="154">
        <v>495</v>
      </c>
      <c r="F22" s="84"/>
      <c r="G22" s="82">
        <f t="shared" si="0"/>
        <v>0</v>
      </c>
    </row>
    <row r="23" spans="2:7" ht="36" x14ac:dyDescent="0.2">
      <c r="B23" s="25">
        <v>10</v>
      </c>
      <c r="C23" s="52" t="s">
        <v>254</v>
      </c>
      <c r="D23" s="119" t="s">
        <v>12</v>
      </c>
      <c r="E23" s="154">
        <v>165</v>
      </c>
      <c r="F23" s="84"/>
      <c r="G23" s="82">
        <f t="shared" si="0"/>
        <v>0</v>
      </c>
    </row>
    <row r="24" spans="2:7" ht="58.5" customHeight="1" x14ac:dyDescent="0.2">
      <c r="B24" s="25">
        <v>11</v>
      </c>
      <c r="C24" s="52" t="s">
        <v>256</v>
      </c>
      <c r="D24" s="119" t="s">
        <v>12</v>
      </c>
      <c r="E24" s="154">
        <v>165</v>
      </c>
      <c r="F24" s="84"/>
      <c r="G24" s="82">
        <f t="shared" si="0"/>
        <v>0</v>
      </c>
    </row>
    <row r="25" spans="2:7" ht="24" x14ac:dyDescent="0.2">
      <c r="B25" s="25">
        <v>12</v>
      </c>
      <c r="C25" s="52" t="s">
        <v>90</v>
      </c>
      <c r="D25" s="119" t="s">
        <v>4</v>
      </c>
      <c r="E25" s="154">
        <v>58</v>
      </c>
      <c r="F25" s="84"/>
      <c r="G25" s="82">
        <f t="shared" si="0"/>
        <v>0</v>
      </c>
    </row>
    <row r="26" spans="2:7" ht="30" customHeight="1" x14ac:dyDescent="0.2">
      <c r="B26" s="25">
        <v>13</v>
      </c>
      <c r="C26" s="27" t="s">
        <v>91</v>
      </c>
      <c r="D26" s="119" t="s">
        <v>11</v>
      </c>
      <c r="E26" s="154">
        <v>17.3</v>
      </c>
      <c r="F26" s="84"/>
      <c r="G26" s="82">
        <f t="shared" si="0"/>
        <v>0</v>
      </c>
    </row>
    <row r="27" spans="2:7" ht="30" customHeight="1" x14ac:dyDescent="0.2">
      <c r="B27" s="25">
        <v>14</v>
      </c>
      <c r="C27" s="27" t="s">
        <v>91</v>
      </c>
      <c r="D27" s="119" t="s">
        <v>11</v>
      </c>
      <c r="E27" s="154">
        <v>20.5</v>
      </c>
      <c r="F27" s="84"/>
      <c r="G27" s="82">
        <f t="shared" si="0"/>
        <v>0</v>
      </c>
    </row>
    <row r="28" spans="2:7" ht="30" customHeight="1" x14ac:dyDescent="0.2">
      <c r="B28" s="25">
        <v>15</v>
      </c>
      <c r="C28" s="27" t="s">
        <v>91</v>
      </c>
      <c r="D28" s="119" t="s">
        <v>11</v>
      </c>
      <c r="E28" s="154">
        <v>17</v>
      </c>
      <c r="F28" s="84"/>
      <c r="G28" s="82">
        <f t="shared" si="0"/>
        <v>0</v>
      </c>
    </row>
    <row r="29" spans="2:7" ht="36.75" thickBot="1" x14ac:dyDescent="0.25">
      <c r="B29" s="25">
        <v>16</v>
      </c>
      <c r="C29" s="27" t="s">
        <v>6</v>
      </c>
      <c r="D29" s="119" t="s">
        <v>7</v>
      </c>
      <c r="E29" s="154">
        <v>10</v>
      </c>
      <c r="F29" s="84"/>
      <c r="G29" s="82">
        <f t="shared" si="0"/>
        <v>0</v>
      </c>
    </row>
    <row r="30" spans="2:7" ht="16.5" thickBot="1" x14ac:dyDescent="0.25">
      <c r="B30" s="198" t="s">
        <v>42</v>
      </c>
      <c r="C30" s="199"/>
      <c r="D30" s="199"/>
      <c r="E30" s="199"/>
      <c r="F30" s="199"/>
      <c r="G30" s="85">
        <f>SUM(G14:G29)</f>
        <v>0</v>
      </c>
    </row>
    <row r="31" spans="2:7" ht="16.5" thickBot="1" x14ac:dyDescent="0.25">
      <c r="B31" s="122"/>
      <c r="C31" s="123"/>
      <c r="D31" s="124"/>
      <c r="E31" s="155"/>
      <c r="F31" s="125"/>
      <c r="G31" s="126"/>
    </row>
    <row r="32" spans="2:7" ht="16.5" customHeight="1" thickBot="1" x14ac:dyDescent="0.25">
      <c r="B32" s="14" t="s">
        <v>43</v>
      </c>
      <c r="C32" s="195" t="s">
        <v>92</v>
      </c>
      <c r="D32" s="196"/>
      <c r="E32" s="196"/>
      <c r="F32" s="196"/>
      <c r="G32" s="197"/>
    </row>
    <row r="33" spans="2:7" s="24" customFormat="1" ht="30" customHeight="1" thickTop="1" x14ac:dyDescent="0.2">
      <c r="B33" s="25">
        <v>17</v>
      </c>
      <c r="C33" s="27" t="s">
        <v>257</v>
      </c>
      <c r="D33" s="119" t="s">
        <v>11</v>
      </c>
      <c r="E33" s="154">
        <v>624</v>
      </c>
      <c r="F33" s="84"/>
      <c r="G33" s="82">
        <f>ROUND((E33*F33),2)</f>
        <v>0</v>
      </c>
    </row>
    <row r="34" spans="2:7" ht="24" x14ac:dyDescent="0.2">
      <c r="B34" s="25">
        <v>18</v>
      </c>
      <c r="C34" s="27" t="s">
        <v>258</v>
      </c>
      <c r="D34" s="119" t="s">
        <v>11</v>
      </c>
      <c r="E34" s="154">
        <v>378</v>
      </c>
      <c r="F34" s="84"/>
      <c r="G34" s="82">
        <f t="shared" ref="G34:G97" si="1">ROUND((E34*F34),2)</f>
        <v>0</v>
      </c>
    </row>
    <row r="35" spans="2:7" x14ac:dyDescent="0.2">
      <c r="B35" s="25">
        <v>19</v>
      </c>
      <c r="C35" s="27" t="s">
        <v>93</v>
      </c>
      <c r="D35" s="119" t="s">
        <v>11</v>
      </c>
      <c r="E35" s="154">
        <v>1356</v>
      </c>
      <c r="F35" s="84"/>
      <c r="G35" s="82">
        <f t="shared" si="1"/>
        <v>0</v>
      </c>
    </row>
    <row r="36" spans="2:7" x14ac:dyDescent="0.2">
      <c r="B36" s="25">
        <v>20</v>
      </c>
      <c r="C36" s="27" t="s">
        <v>94</v>
      </c>
      <c r="D36" s="119" t="s">
        <v>11</v>
      </c>
      <c r="E36" s="154">
        <v>80</v>
      </c>
      <c r="F36" s="84"/>
      <c r="G36" s="82">
        <f t="shared" si="1"/>
        <v>0</v>
      </c>
    </row>
    <row r="37" spans="2:7" x14ac:dyDescent="0.2">
      <c r="B37" s="25">
        <v>21</v>
      </c>
      <c r="C37" s="27" t="s">
        <v>95</v>
      </c>
      <c r="D37" s="119" t="s">
        <v>11</v>
      </c>
      <c r="E37" s="154">
        <v>532</v>
      </c>
      <c r="F37" s="84"/>
      <c r="G37" s="82">
        <f t="shared" si="1"/>
        <v>0</v>
      </c>
    </row>
    <row r="38" spans="2:7" x14ac:dyDescent="0.2">
      <c r="B38" s="25">
        <v>22</v>
      </c>
      <c r="C38" s="27" t="s">
        <v>96</v>
      </c>
      <c r="D38" s="119" t="s">
        <v>11</v>
      </c>
      <c r="E38" s="154">
        <v>33</v>
      </c>
      <c r="F38" s="84"/>
      <c r="G38" s="82">
        <f t="shared" si="1"/>
        <v>0</v>
      </c>
    </row>
    <row r="39" spans="2:7" x14ac:dyDescent="0.2">
      <c r="B39" s="25">
        <v>23</v>
      </c>
      <c r="C39" s="27" t="s">
        <v>97</v>
      </c>
      <c r="D39" s="119" t="s">
        <v>11</v>
      </c>
      <c r="E39" s="154">
        <v>95</v>
      </c>
      <c r="F39" s="84"/>
      <c r="G39" s="82">
        <f t="shared" si="1"/>
        <v>0</v>
      </c>
    </row>
    <row r="40" spans="2:7" x14ac:dyDescent="0.2">
      <c r="B40" s="25">
        <v>24</v>
      </c>
      <c r="C40" s="27" t="s">
        <v>98</v>
      </c>
      <c r="D40" s="119" t="s">
        <v>11</v>
      </c>
      <c r="E40" s="154">
        <v>5</v>
      </c>
      <c r="F40" s="84"/>
      <c r="G40" s="82">
        <f t="shared" si="1"/>
        <v>0</v>
      </c>
    </row>
    <row r="41" spans="2:7" x14ac:dyDescent="0.2">
      <c r="B41" s="25">
        <v>25</v>
      </c>
      <c r="C41" s="27" t="s">
        <v>99</v>
      </c>
      <c r="D41" s="119" t="s">
        <v>4</v>
      </c>
      <c r="E41" s="154">
        <v>2</v>
      </c>
      <c r="F41" s="84"/>
      <c r="G41" s="82">
        <f t="shared" si="1"/>
        <v>0</v>
      </c>
    </row>
    <row r="42" spans="2:7" s="29" customFormat="1" x14ac:dyDescent="0.2">
      <c r="B42" s="25">
        <v>26</v>
      </c>
      <c r="C42" s="27" t="s">
        <v>100</v>
      </c>
      <c r="D42" s="119" t="s">
        <v>4</v>
      </c>
      <c r="E42" s="154">
        <v>2</v>
      </c>
      <c r="F42" s="114"/>
      <c r="G42" s="82">
        <f t="shared" si="1"/>
        <v>0</v>
      </c>
    </row>
    <row r="43" spans="2:7" ht="24" x14ac:dyDescent="0.2">
      <c r="B43" s="25">
        <v>27</v>
      </c>
      <c r="C43" s="27" t="s">
        <v>101</v>
      </c>
      <c r="D43" s="119" t="s">
        <v>4</v>
      </c>
      <c r="E43" s="154">
        <v>5</v>
      </c>
      <c r="F43" s="84"/>
      <c r="G43" s="82">
        <f t="shared" si="1"/>
        <v>0</v>
      </c>
    </row>
    <row r="44" spans="2:7" ht="24" x14ac:dyDescent="0.2">
      <c r="B44" s="25">
        <v>28</v>
      </c>
      <c r="C44" s="27" t="s">
        <v>102</v>
      </c>
      <c r="D44" s="119" t="s">
        <v>4</v>
      </c>
      <c r="E44" s="154">
        <v>3</v>
      </c>
      <c r="F44" s="84"/>
      <c r="G44" s="82">
        <f t="shared" si="1"/>
        <v>0</v>
      </c>
    </row>
    <row r="45" spans="2:7" ht="24" x14ac:dyDescent="0.2">
      <c r="B45" s="25">
        <v>29</v>
      </c>
      <c r="C45" s="27" t="s">
        <v>103</v>
      </c>
      <c r="D45" s="119" t="s">
        <v>4</v>
      </c>
      <c r="E45" s="154">
        <v>1</v>
      </c>
      <c r="F45" s="84"/>
      <c r="G45" s="82">
        <f t="shared" si="1"/>
        <v>0</v>
      </c>
    </row>
    <row r="46" spans="2:7" ht="24" x14ac:dyDescent="0.2">
      <c r="B46" s="25">
        <v>30</v>
      </c>
      <c r="C46" s="27" t="s">
        <v>104</v>
      </c>
      <c r="D46" s="119" t="s">
        <v>4</v>
      </c>
      <c r="E46" s="154">
        <v>1</v>
      </c>
      <c r="F46" s="84"/>
      <c r="G46" s="82">
        <f t="shared" si="1"/>
        <v>0</v>
      </c>
    </row>
    <row r="47" spans="2:7" ht="24" x14ac:dyDescent="0.2">
      <c r="B47" s="25">
        <v>31</v>
      </c>
      <c r="C47" s="27" t="s">
        <v>105</v>
      </c>
      <c r="D47" s="119" t="s">
        <v>4</v>
      </c>
      <c r="E47" s="154">
        <v>11</v>
      </c>
      <c r="F47" s="84"/>
      <c r="G47" s="82">
        <f t="shared" si="1"/>
        <v>0</v>
      </c>
    </row>
    <row r="48" spans="2:7" ht="24" x14ac:dyDescent="0.2">
      <c r="B48" s="25">
        <v>32</v>
      </c>
      <c r="C48" s="27" t="s">
        <v>106</v>
      </c>
      <c r="D48" s="119" t="s">
        <v>4</v>
      </c>
      <c r="E48" s="154">
        <v>7</v>
      </c>
      <c r="F48" s="84"/>
      <c r="G48" s="82">
        <f t="shared" si="1"/>
        <v>0</v>
      </c>
    </row>
    <row r="49" spans="2:7" x14ac:dyDescent="0.2">
      <c r="B49" s="25">
        <v>33</v>
      </c>
      <c r="C49" s="27" t="s">
        <v>107</v>
      </c>
      <c r="D49" s="119" t="s">
        <v>4</v>
      </c>
      <c r="E49" s="154">
        <v>10</v>
      </c>
      <c r="F49" s="84"/>
      <c r="G49" s="82">
        <f t="shared" si="1"/>
        <v>0</v>
      </c>
    </row>
    <row r="50" spans="2:7" ht="24" x14ac:dyDescent="0.2">
      <c r="B50" s="25">
        <v>34</v>
      </c>
      <c r="C50" s="27" t="s">
        <v>108</v>
      </c>
      <c r="D50" s="119" t="s">
        <v>4</v>
      </c>
      <c r="E50" s="154">
        <v>2</v>
      </c>
      <c r="F50" s="84"/>
      <c r="G50" s="82">
        <f t="shared" si="1"/>
        <v>0</v>
      </c>
    </row>
    <row r="51" spans="2:7" ht="24" x14ac:dyDescent="0.2">
      <c r="B51" s="25">
        <v>35</v>
      </c>
      <c r="C51" s="27" t="s">
        <v>109</v>
      </c>
      <c r="D51" s="119" t="s">
        <v>4</v>
      </c>
      <c r="E51" s="154">
        <v>6</v>
      </c>
      <c r="F51" s="84"/>
      <c r="G51" s="82">
        <f t="shared" si="1"/>
        <v>0</v>
      </c>
    </row>
    <row r="52" spans="2:7" ht="24" x14ac:dyDescent="0.2">
      <c r="B52" s="25">
        <v>36</v>
      </c>
      <c r="C52" s="27" t="s">
        <v>110</v>
      </c>
      <c r="D52" s="119" t="s">
        <v>4</v>
      </c>
      <c r="E52" s="154">
        <v>12</v>
      </c>
      <c r="F52" s="84"/>
      <c r="G52" s="82">
        <f t="shared" si="1"/>
        <v>0</v>
      </c>
    </row>
    <row r="53" spans="2:7" ht="24" x14ac:dyDescent="0.2">
      <c r="B53" s="25">
        <v>37</v>
      </c>
      <c r="C53" s="27" t="s">
        <v>111</v>
      </c>
      <c r="D53" s="119" t="s">
        <v>4</v>
      </c>
      <c r="E53" s="154">
        <v>1</v>
      </c>
      <c r="F53" s="84"/>
      <c r="G53" s="82">
        <f t="shared" si="1"/>
        <v>0</v>
      </c>
    </row>
    <row r="54" spans="2:7" x14ac:dyDescent="0.2">
      <c r="B54" s="25">
        <v>38</v>
      </c>
      <c r="C54" s="27" t="s">
        <v>112</v>
      </c>
      <c r="D54" s="119" t="s">
        <v>4</v>
      </c>
      <c r="E54" s="154">
        <v>8</v>
      </c>
      <c r="F54" s="84"/>
      <c r="G54" s="82">
        <f t="shared" si="1"/>
        <v>0</v>
      </c>
    </row>
    <row r="55" spans="2:7" x14ac:dyDescent="0.2">
      <c r="B55" s="25">
        <v>39</v>
      </c>
      <c r="C55" s="27" t="s">
        <v>113</v>
      </c>
      <c r="D55" s="119" t="s">
        <v>4</v>
      </c>
      <c r="E55" s="154">
        <v>3</v>
      </c>
      <c r="F55" s="84"/>
      <c r="G55" s="82">
        <f t="shared" si="1"/>
        <v>0</v>
      </c>
    </row>
    <row r="56" spans="2:7" ht="24" x14ac:dyDescent="0.2">
      <c r="B56" s="25">
        <v>40</v>
      </c>
      <c r="C56" s="27" t="s">
        <v>114</v>
      </c>
      <c r="D56" s="119" t="s">
        <v>4</v>
      </c>
      <c r="E56" s="154">
        <v>8</v>
      </c>
      <c r="F56" s="84"/>
      <c r="G56" s="82">
        <f t="shared" si="1"/>
        <v>0</v>
      </c>
    </row>
    <row r="57" spans="2:7" ht="24" x14ac:dyDescent="0.2">
      <c r="B57" s="25">
        <v>41</v>
      </c>
      <c r="C57" s="27" t="s">
        <v>115</v>
      </c>
      <c r="D57" s="119" t="s">
        <v>4</v>
      </c>
      <c r="E57" s="154">
        <v>11</v>
      </c>
      <c r="F57" s="84"/>
      <c r="G57" s="82">
        <f t="shared" si="1"/>
        <v>0</v>
      </c>
    </row>
    <row r="58" spans="2:7" x14ac:dyDescent="0.2">
      <c r="B58" s="25">
        <v>42</v>
      </c>
      <c r="C58" s="27" t="s">
        <v>116</v>
      </c>
      <c r="D58" s="119" t="s">
        <v>4</v>
      </c>
      <c r="E58" s="154">
        <v>14</v>
      </c>
      <c r="F58" s="84"/>
      <c r="G58" s="82">
        <f t="shared" si="1"/>
        <v>0</v>
      </c>
    </row>
    <row r="59" spans="2:7" x14ac:dyDescent="0.2">
      <c r="B59" s="25">
        <v>43</v>
      </c>
      <c r="C59" s="27" t="s">
        <v>117</v>
      </c>
      <c r="D59" s="119" t="s">
        <v>4</v>
      </c>
      <c r="E59" s="154">
        <v>1</v>
      </c>
      <c r="F59" s="84"/>
      <c r="G59" s="82">
        <f t="shared" si="1"/>
        <v>0</v>
      </c>
    </row>
    <row r="60" spans="2:7" x14ac:dyDescent="0.2">
      <c r="B60" s="25">
        <v>44</v>
      </c>
      <c r="C60" s="27" t="s">
        <v>118</v>
      </c>
      <c r="D60" s="119" t="s">
        <v>4</v>
      </c>
      <c r="E60" s="154">
        <v>2</v>
      </c>
      <c r="F60" s="84"/>
      <c r="G60" s="82">
        <f t="shared" si="1"/>
        <v>0</v>
      </c>
    </row>
    <row r="61" spans="2:7" x14ac:dyDescent="0.2">
      <c r="B61" s="25">
        <v>45</v>
      </c>
      <c r="C61" s="27" t="s">
        <v>119</v>
      </c>
      <c r="D61" s="119" t="s">
        <v>4</v>
      </c>
      <c r="E61" s="154">
        <v>4</v>
      </c>
      <c r="F61" s="84"/>
      <c r="G61" s="82">
        <f t="shared" si="1"/>
        <v>0</v>
      </c>
    </row>
    <row r="62" spans="2:7" x14ac:dyDescent="0.2">
      <c r="B62" s="25">
        <v>46</v>
      </c>
      <c r="C62" s="27" t="s">
        <v>120</v>
      </c>
      <c r="D62" s="119" t="s">
        <v>4</v>
      </c>
      <c r="E62" s="154">
        <v>2</v>
      </c>
      <c r="F62" s="84"/>
      <c r="G62" s="82">
        <f t="shared" si="1"/>
        <v>0</v>
      </c>
    </row>
    <row r="63" spans="2:7" x14ac:dyDescent="0.2">
      <c r="B63" s="25">
        <v>47</v>
      </c>
      <c r="C63" s="27" t="s">
        <v>121</v>
      </c>
      <c r="D63" s="119" t="s">
        <v>4</v>
      </c>
      <c r="E63" s="154">
        <v>8</v>
      </c>
      <c r="F63" s="84"/>
      <c r="G63" s="82">
        <f t="shared" si="1"/>
        <v>0</v>
      </c>
    </row>
    <row r="64" spans="2:7" ht="24" x14ac:dyDescent="0.2">
      <c r="B64" s="25">
        <v>48</v>
      </c>
      <c r="C64" s="27" t="s">
        <v>122</v>
      </c>
      <c r="D64" s="119" t="s">
        <v>4</v>
      </c>
      <c r="E64" s="154">
        <v>3</v>
      </c>
      <c r="F64" s="84"/>
      <c r="G64" s="82">
        <f t="shared" si="1"/>
        <v>0</v>
      </c>
    </row>
    <row r="65" spans="2:7" ht="24" x14ac:dyDescent="0.2">
      <c r="B65" s="25">
        <v>49</v>
      </c>
      <c r="C65" s="27" t="s">
        <v>123</v>
      </c>
      <c r="D65" s="119" t="s">
        <v>4</v>
      </c>
      <c r="E65" s="154">
        <v>2</v>
      </c>
      <c r="F65" s="84"/>
      <c r="G65" s="82">
        <f t="shared" si="1"/>
        <v>0</v>
      </c>
    </row>
    <row r="66" spans="2:7" ht="24" x14ac:dyDescent="0.2">
      <c r="B66" s="25">
        <v>50</v>
      </c>
      <c r="C66" s="27" t="s">
        <v>124</v>
      </c>
      <c r="D66" s="119" t="s">
        <v>4</v>
      </c>
      <c r="E66" s="154">
        <v>7</v>
      </c>
      <c r="F66" s="84"/>
      <c r="G66" s="82">
        <f t="shared" si="1"/>
        <v>0</v>
      </c>
    </row>
    <row r="67" spans="2:7" ht="24" x14ac:dyDescent="0.2">
      <c r="B67" s="25">
        <v>51</v>
      </c>
      <c r="C67" s="27" t="s">
        <v>125</v>
      </c>
      <c r="D67" s="119" t="s">
        <v>4</v>
      </c>
      <c r="E67" s="154">
        <v>10</v>
      </c>
      <c r="F67" s="84"/>
      <c r="G67" s="82">
        <f t="shared" si="1"/>
        <v>0</v>
      </c>
    </row>
    <row r="68" spans="2:7" ht="24" x14ac:dyDescent="0.2">
      <c r="B68" s="25">
        <v>52</v>
      </c>
      <c r="C68" s="27" t="s">
        <v>126</v>
      </c>
      <c r="D68" s="119" t="s">
        <v>4</v>
      </c>
      <c r="E68" s="154">
        <v>5</v>
      </c>
      <c r="F68" s="84"/>
      <c r="G68" s="82">
        <f t="shared" si="1"/>
        <v>0</v>
      </c>
    </row>
    <row r="69" spans="2:7" ht="24" x14ac:dyDescent="0.2">
      <c r="B69" s="25">
        <v>53</v>
      </c>
      <c r="C69" s="27" t="s">
        <v>127</v>
      </c>
      <c r="D69" s="119" t="s">
        <v>4</v>
      </c>
      <c r="E69" s="154">
        <v>1</v>
      </c>
      <c r="F69" s="84"/>
      <c r="G69" s="82">
        <f t="shared" si="1"/>
        <v>0</v>
      </c>
    </row>
    <row r="70" spans="2:7" ht="24" x14ac:dyDescent="0.2">
      <c r="B70" s="25">
        <v>54</v>
      </c>
      <c r="C70" s="27" t="s">
        <v>128</v>
      </c>
      <c r="D70" s="119" t="s">
        <v>4</v>
      </c>
      <c r="E70" s="154">
        <v>1</v>
      </c>
      <c r="F70" s="84"/>
      <c r="G70" s="82">
        <f t="shared" si="1"/>
        <v>0</v>
      </c>
    </row>
    <row r="71" spans="2:7" ht="24" x14ac:dyDescent="0.2">
      <c r="B71" s="25">
        <v>55</v>
      </c>
      <c r="C71" s="27" t="s">
        <v>129</v>
      </c>
      <c r="D71" s="119" t="s">
        <v>4</v>
      </c>
      <c r="E71" s="154">
        <v>1</v>
      </c>
      <c r="F71" s="84"/>
      <c r="G71" s="82">
        <f t="shared" si="1"/>
        <v>0</v>
      </c>
    </row>
    <row r="72" spans="2:7" x14ac:dyDescent="0.2">
      <c r="B72" s="25">
        <v>56</v>
      </c>
      <c r="C72" s="27" t="s">
        <v>130</v>
      </c>
      <c r="D72" s="119" t="s">
        <v>4</v>
      </c>
      <c r="E72" s="154">
        <v>3</v>
      </c>
      <c r="F72" s="84"/>
      <c r="G72" s="82">
        <f t="shared" si="1"/>
        <v>0</v>
      </c>
    </row>
    <row r="73" spans="2:7" x14ac:dyDescent="0.2">
      <c r="B73" s="25">
        <v>57</v>
      </c>
      <c r="C73" s="27" t="s">
        <v>131</v>
      </c>
      <c r="D73" s="119" t="s">
        <v>4</v>
      </c>
      <c r="E73" s="154">
        <v>4</v>
      </c>
      <c r="F73" s="84"/>
      <c r="G73" s="82">
        <f t="shared" si="1"/>
        <v>0</v>
      </c>
    </row>
    <row r="74" spans="2:7" x14ac:dyDescent="0.2">
      <c r="B74" s="25">
        <v>58</v>
      </c>
      <c r="C74" s="27" t="s">
        <v>132</v>
      </c>
      <c r="D74" s="119" t="s">
        <v>4</v>
      </c>
      <c r="E74" s="154">
        <v>9</v>
      </c>
      <c r="F74" s="84"/>
      <c r="G74" s="82">
        <f t="shared" si="1"/>
        <v>0</v>
      </c>
    </row>
    <row r="75" spans="2:7" x14ac:dyDescent="0.2">
      <c r="B75" s="25">
        <v>59</v>
      </c>
      <c r="C75" s="27" t="s">
        <v>133</v>
      </c>
      <c r="D75" s="119" t="s">
        <v>4</v>
      </c>
      <c r="E75" s="154">
        <v>4</v>
      </c>
      <c r="F75" s="84"/>
      <c r="G75" s="82">
        <f t="shared" si="1"/>
        <v>0</v>
      </c>
    </row>
    <row r="76" spans="2:7" x14ac:dyDescent="0.2">
      <c r="B76" s="25">
        <v>60</v>
      </c>
      <c r="C76" s="27" t="s">
        <v>134</v>
      </c>
      <c r="D76" s="119" t="s">
        <v>4</v>
      </c>
      <c r="E76" s="154">
        <v>8</v>
      </c>
      <c r="F76" s="84"/>
      <c r="G76" s="82">
        <f t="shared" si="1"/>
        <v>0</v>
      </c>
    </row>
    <row r="77" spans="2:7" x14ac:dyDescent="0.2">
      <c r="B77" s="25">
        <v>61</v>
      </c>
      <c r="C77" s="27" t="s">
        <v>135</v>
      </c>
      <c r="D77" s="119" t="s">
        <v>4</v>
      </c>
      <c r="E77" s="154">
        <v>1</v>
      </c>
      <c r="F77" s="84"/>
      <c r="G77" s="82">
        <f t="shared" si="1"/>
        <v>0</v>
      </c>
    </row>
    <row r="78" spans="2:7" x14ac:dyDescent="0.2">
      <c r="B78" s="25">
        <v>62</v>
      </c>
      <c r="C78" s="27" t="s">
        <v>136</v>
      </c>
      <c r="D78" s="119" t="s">
        <v>4</v>
      </c>
      <c r="E78" s="154">
        <v>13</v>
      </c>
      <c r="F78" s="84"/>
      <c r="G78" s="82">
        <f t="shared" si="1"/>
        <v>0</v>
      </c>
    </row>
    <row r="79" spans="2:7" x14ac:dyDescent="0.2">
      <c r="B79" s="25">
        <v>63</v>
      </c>
      <c r="C79" s="27" t="s">
        <v>137</v>
      </c>
      <c r="D79" s="119" t="s">
        <v>4</v>
      </c>
      <c r="E79" s="154">
        <v>12</v>
      </c>
      <c r="F79" s="84"/>
      <c r="G79" s="82">
        <f t="shared" si="1"/>
        <v>0</v>
      </c>
    </row>
    <row r="80" spans="2:7" x14ac:dyDescent="0.2">
      <c r="B80" s="25">
        <v>64</v>
      </c>
      <c r="C80" s="27" t="s">
        <v>138</v>
      </c>
      <c r="D80" s="119" t="s">
        <v>4</v>
      </c>
      <c r="E80" s="154">
        <v>15</v>
      </c>
      <c r="F80" s="84"/>
      <c r="G80" s="82">
        <f t="shared" si="1"/>
        <v>0</v>
      </c>
    </row>
    <row r="81" spans="2:7" x14ac:dyDescent="0.2">
      <c r="B81" s="25">
        <v>65</v>
      </c>
      <c r="C81" s="27" t="s">
        <v>139</v>
      </c>
      <c r="D81" s="119" t="s">
        <v>4</v>
      </c>
      <c r="E81" s="154">
        <v>7</v>
      </c>
      <c r="F81" s="84"/>
      <c r="G81" s="82">
        <f t="shared" si="1"/>
        <v>0</v>
      </c>
    </row>
    <row r="82" spans="2:7" x14ac:dyDescent="0.2">
      <c r="B82" s="25">
        <v>66</v>
      </c>
      <c r="C82" s="27" t="s">
        <v>140</v>
      </c>
      <c r="D82" s="119" t="s">
        <v>4</v>
      </c>
      <c r="E82" s="154">
        <v>36</v>
      </c>
      <c r="F82" s="84"/>
      <c r="G82" s="82">
        <f t="shared" si="1"/>
        <v>0</v>
      </c>
    </row>
    <row r="83" spans="2:7" ht="24" x14ac:dyDescent="0.2">
      <c r="B83" s="25">
        <v>67</v>
      </c>
      <c r="C83" s="27" t="s">
        <v>141</v>
      </c>
      <c r="D83" s="119" t="s">
        <v>4</v>
      </c>
      <c r="E83" s="154">
        <v>12</v>
      </c>
      <c r="F83" s="84"/>
      <c r="G83" s="82">
        <f t="shared" si="1"/>
        <v>0</v>
      </c>
    </row>
    <row r="84" spans="2:7" ht="24" x14ac:dyDescent="0.2">
      <c r="B84" s="25">
        <v>68</v>
      </c>
      <c r="C84" s="27" t="s">
        <v>142</v>
      </c>
      <c r="D84" s="119" t="s">
        <v>4</v>
      </c>
      <c r="E84" s="154">
        <v>15</v>
      </c>
      <c r="F84" s="84"/>
      <c r="G84" s="82">
        <f t="shared" si="1"/>
        <v>0</v>
      </c>
    </row>
    <row r="85" spans="2:7" ht="24" x14ac:dyDescent="0.2">
      <c r="B85" s="25">
        <v>69</v>
      </c>
      <c r="C85" s="27" t="s">
        <v>143</v>
      </c>
      <c r="D85" s="119" t="s">
        <v>4</v>
      </c>
      <c r="E85" s="154">
        <v>7</v>
      </c>
      <c r="F85" s="84"/>
      <c r="G85" s="82">
        <f t="shared" si="1"/>
        <v>0</v>
      </c>
    </row>
    <row r="86" spans="2:7" ht="24" x14ac:dyDescent="0.2">
      <c r="B86" s="25">
        <v>70</v>
      </c>
      <c r="C86" s="27" t="s">
        <v>144</v>
      </c>
      <c r="D86" s="119" t="s">
        <v>4</v>
      </c>
      <c r="E86" s="154">
        <v>36</v>
      </c>
      <c r="F86" s="84"/>
      <c r="G86" s="82">
        <f t="shared" si="1"/>
        <v>0</v>
      </c>
    </row>
    <row r="87" spans="2:7" x14ac:dyDescent="0.2">
      <c r="B87" s="25">
        <v>71</v>
      </c>
      <c r="C87" s="27" t="s">
        <v>145</v>
      </c>
      <c r="D87" s="119" t="s">
        <v>4</v>
      </c>
      <c r="E87" s="154">
        <v>8</v>
      </c>
      <c r="F87" s="84"/>
      <c r="G87" s="82">
        <f t="shared" si="1"/>
        <v>0</v>
      </c>
    </row>
    <row r="88" spans="2:7" ht="24" x14ac:dyDescent="0.2">
      <c r="B88" s="25">
        <v>72</v>
      </c>
      <c r="C88" s="27" t="s">
        <v>259</v>
      </c>
      <c r="D88" s="119" t="s">
        <v>4</v>
      </c>
      <c r="E88" s="154">
        <v>10</v>
      </c>
      <c r="F88" s="84"/>
      <c r="G88" s="82">
        <f t="shared" si="1"/>
        <v>0</v>
      </c>
    </row>
    <row r="89" spans="2:7" ht="24" x14ac:dyDescent="0.2">
      <c r="B89" s="25">
        <v>73</v>
      </c>
      <c r="C89" s="27" t="s">
        <v>146</v>
      </c>
      <c r="D89" s="119" t="s">
        <v>4</v>
      </c>
      <c r="E89" s="154">
        <v>1</v>
      </c>
      <c r="F89" s="84"/>
      <c r="G89" s="82">
        <f t="shared" si="1"/>
        <v>0</v>
      </c>
    </row>
    <row r="90" spans="2:7" x14ac:dyDescent="0.2">
      <c r="B90" s="25">
        <v>74</v>
      </c>
      <c r="C90" s="27" t="s">
        <v>147</v>
      </c>
      <c r="D90" s="119" t="s">
        <v>4</v>
      </c>
      <c r="E90" s="154">
        <v>31</v>
      </c>
      <c r="F90" s="84"/>
      <c r="G90" s="82">
        <f t="shared" si="1"/>
        <v>0</v>
      </c>
    </row>
    <row r="91" spans="2:7" s="29" customFormat="1" ht="18" customHeight="1" x14ac:dyDescent="0.2">
      <c r="B91" s="25">
        <v>75</v>
      </c>
      <c r="C91" s="27" t="s">
        <v>148</v>
      </c>
      <c r="D91" s="119" t="s">
        <v>4</v>
      </c>
      <c r="E91" s="154">
        <v>20</v>
      </c>
      <c r="F91" s="114"/>
      <c r="G91" s="82">
        <f t="shared" si="1"/>
        <v>0</v>
      </c>
    </row>
    <row r="92" spans="2:7" ht="18" customHeight="1" x14ac:dyDescent="0.2">
      <c r="B92" s="25">
        <v>76</v>
      </c>
      <c r="C92" s="27" t="s">
        <v>149</v>
      </c>
      <c r="D92" s="26" t="s">
        <v>4</v>
      </c>
      <c r="E92" s="156">
        <v>5</v>
      </c>
      <c r="F92" s="84"/>
      <c r="G92" s="82">
        <f t="shared" si="1"/>
        <v>0</v>
      </c>
    </row>
    <row r="93" spans="2:7" ht="18" customHeight="1" x14ac:dyDescent="0.2">
      <c r="B93" s="25">
        <v>77</v>
      </c>
      <c r="C93" s="27" t="s">
        <v>150</v>
      </c>
      <c r="D93" s="119" t="s">
        <v>4</v>
      </c>
      <c r="E93" s="154">
        <v>11</v>
      </c>
      <c r="F93" s="84"/>
      <c r="G93" s="82">
        <f t="shared" si="1"/>
        <v>0</v>
      </c>
    </row>
    <row r="94" spans="2:7" ht="24" x14ac:dyDescent="0.2">
      <c r="B94" s="25">
        <v>78</v>
      </c>
      <c r="C94" s="27" t="s">
        <v>151</v>
      </c>
      <c r="D94" s="119" t="s">
        <v>4</v>
      </c>
      <c r="E94" s="154">
        <v>8</v>
      </c>
      <c r="F94" s="84"/>
      <c r="G94" s="82">
        <f t="shared" si="1"/>
        <v>0</v>
      </c>
    </row>
    <row r="95" spans="2:7" x14ac:dyDescent="0.2">
      <c r="B95" s="25">
        <v>79</v>
      </c>
      <c r="C95" s="27" t="s">
        <v>152</v>
      </c>
      <c r="D95" s="119" t="s">
        <v>4</v>
      </c>
      <c r="E95" s="154">
        <v>54</v>
      </c>
      <c r="F95" s="84"/>
      <c r="G95" s="82">
        <f t="shared" si="1"/>
        <v>0</v>
      </c>
    </row>
    <row r="96" spans="2:7" x14ac:dyDescent="0.2">
      <c r="B96" s="25">
        <v>80</v>
      </c>
      <c r="C96" s="27" t="s">
        <v>153</v>
      </c>
      <c r="D96" s="119" t="s">
        <v>4</v>
      </c>
      <c r="E96" s="154">
        <v>2</v>
      </c>
      <c r="F96" s="84"/>
      <c r="G96" s="82">
        <f t="shared" si="1"/>
        <v>0</v>
      </c>
    </row>
    <row r="97" spans="2:7" x14ac:dyDescent="0.2">
      <c r="B97" s="25">
        <v>81</v>
      </c>
      <c r="C97" s="27" t="s">
        <v>154</v>
      </c>
      <c r="D97" s="119" t="s">
        <v>4</v>
      </c>
      <c r="E97" s="154">
        <v>24</v>
      </c>
      <c r="F97" s="84"/>
      <c r="G97" s="82">
        <f t="shared" si="1"/>
        <v>0</v>
      </c>
    </row>
    <row r="98" spans="2:7" x14ac:dyDescent="0.2">
      <c r="B98" s="25">
        <v>82</v>
      </c>
      <c r="C98" s="27" t="s">
        <v>155</v>
      </c>
      <c r="D98" s="119" t="s">
        <v>4</v>
      </c>
      <c r="E98" s="154">
        <v>46</v>
      </c>
      <c r="F98" s="84"/>
      <c r="G98" s="82">
        <f t="shared" ref="G98:G117" si="2">ROUND((E98*F98),2)</f>
        <v>0</v>
      </c>
    </row>
    <row r="99" spans="2:7" x14ac:dyDescent="0.2">
      <c r="B99" s="25">
        <v>83</v>
      </c>
      <c r="C99" s="27" t="s">
        <v>156</v>
      </c>
      <c r="D99" s="119" t="s">
        <v>4</v>
      </c>
      <c r="E99" s="154">
        <v>41</v>
      </c>
      <c r="F99" s="84"/>
      <c r="G99" s="82">
        <f t="shared" si="2"/>
        <v>0</v>
      </c>
    </row>
    <row r="100" spans="2:7" x14ac:dyDescent="0.2">
      <c r="B100" s="25">
        <v>84</v>
      </c>
      <c r="C100" s="27" t="s">
        <v>157</v>
      </c>
      <c r="D100" s="119" t="s">
        <v>11</v>
      </c>
      <c r="E100" s="154">
        <v>1002</v>
      </c>
      <c r="F100" s="84"/>
      <c r="G100" s="82">
        <f t="shared" si="2"/>
        <v>0</v>
      </c>
    </row>
    <row r="101" spans="2:7" ht="24" x14ac:dyDescent="0.2">
      <c r="B101" s="25">
        <v>85</v>
      </c>
      <c r="C101" s="27" t="s">
        <v>158</v>
      </c>
      <c r="D101" s="119" t="s">
        <v>11</v>
      </c>
      <c r="E101" s="154">
        <v>1356</v>
      </c>
      <c r="F101" s="84"/>
      <c r="G101" s="82">
        <f t="shared" si="2"/>
        <v>0</v>
      </c>
    </row>
    <row r="102" spans="2:7" ht="24" x14ac:dyDescent="0.2">
      <c r="B102" s="25">
        <v>86</v>
      </c>
      <c r="C102" s="27" t="s">
        <v>159</v>
      </c>
      <c r="D102" s="119" t="s">
        <v>11</v>
      </c>
      <c r="E102" s="154">
        <v>80</v>
      </c>
      <c r="F102" s="84"/>
      <c r="G102" s="82">
        <f t="shared" si="2"/>
        <v>0</v>
      </c>
    </row>
    <row r="103" spans="2:7" ht="24" x14ac:dyDescent="0.2">
      <c r="B103" s="25">
        <v>87</v>
      </c>
      <c r="C103" s="27" t="s">
        <v>160</v>
      </c>
      <c r="D103" s="119" t="s">
        <v>11</v>
      </c>
      <c r="E103" s="154">
        <v>532</v>
      </c>
      <c r="F103" s="84"/>
      <c r="G103" s="82">
        <f t="shared" si="2"/>
        <v>0</v>
      </c>
    </row>
    <row r="104" spans="2:7" ht="24" x14ac:dyDescent="0.2">
      <c r="B104" s="25">
        <v>88</v>
      </c>
      <c r="C104" s="27" t="s">
        <v>161</v>
      </c>
      <c r="D104" s="119" t="s">
        <v>11</v>
      </c>
      <c r="E104" s="154">
        <v>33</v>
      </c>
      <c r="F104" s="84"/>
      <c r="G104" s="82">
        <f t="shared" si="2"/>
        <v>0</v>
      </c>
    </row>
    <row r="105" spans="2:7" ht="24" x14ac:dyDescent="0.2">
      <c r="B105" s="25">
        <v>89</v>
      </c>
      <c r="C105" s="27" t="s">
        <v>162</v>
      </c>
      <c r="D105" s="119" t="s">
        <v>11</v>
      </c>
      <c r="E105" s="154">
        <v>100</v>
      </c>
      <c r="F105" s="84"/>
      <c r="G105" s="82">
        <f t="shared" si="2"/>
        <v>0</v>
      </c>
    </row>
    <row r="106" spans="2:7" ht="24" x14ac:dyDescent="0.2">
      <c r="B106" s="25">
        <v>90</v>
      </c>
      <c r="C106" s="27" t="s">
        <v>163</v>
      </c>
      <c r="D106" s="119" t="s">
        <v>4</v>
      </c>
      <c r="E106" s="154">
        <v>72</v>
      </c>
      <c r="F106" s="84"/>
      <c r="G106" s="82">
        <f t="shared" si="2"/>
        <v>0</v>
      </c>
    </row>
    <row r="107" spans="2:7" ht="24" x14ac:dyDescent="0.2">
      <c r="B107" s="25">
        <v>91</v>
      </c>
      <c r="C107" s="27" t="s">
        <v>260</v>
      </c>
      <c r="D107" s="119" t="s">
        <v>4</v>
      </c>
      <c r="E107" s="154">
        <v>21</v>
      </c>
      <c r="F107" s="84"/>
      <c r="G107" s="82">
        <f t="shared" si="2"/>
        <v>0</v>
      </c>
    </row>
    <row r="108" spans="2:7" ht="24" x14ac:dyDescent="0.2">
      <c r="B108" s="25">
        <v>92</v>
      </c>
      <c r="C108" s="27" t="s">
        <v>164</v>
      </c>
      <c r="D108" s="119" t="s">
        <v>4</v>
      </c>
      <c r="E108" s="154">
        <v>63</v>
      </c>
      <c r="F108" s="84"/>
      <c r="G108" s="82">
        <f t="shared" si="2"/>
        <v>0</v>
      </c>
    </row>
    <row r="109" spans="2:7" ht="24" x14ac:dyDescent="0.2">
      <c r="B109" s="25">
        <v>93</v>
      </c>
      <c r="C109" s="27" t="s">
        <v>165</v>
      </c>
      <c r="D109" s="119" t="s">
        <v>4</v>
      </c>
      <c r="E109" s="154">
        <v>2</v>
      </c>
      <c r="F109" s="84"/>
      <c r="G109" s="82">
        <f t="shared" si="2"/>
        <v>0</v>
      </c>
    </row>
    <row r="110" spans="2:7" ht="24" x14ac:dyDescent="0.2">
      <c r="B110" s="25">
        <v>94</v>
      </c>
      <c r="C110" s="27" t="s">
        <v>166</v>
      </c>
      <c r="D110" s="119" t="s">
        <v>4</v>
      </c>
      <c r="E110" s="154">
        <v>88</v>
      </c>
      <c r="F110" s="84"/>
      <c r="G110" s="82">
        <f t="shared" si="2"/>
        <v>0</v>
      </c>
    </row>
    <row r="111" spans="2:7" ht="36" x14ac:dyDescent="0.2">
      <c r="B111" s="25">
        <v>95</v>
      </c>
      <c r="C111" s="27" t="s">
        <v>167</v>
      </c>
      <c r="D111" s="119" t="s">
        <v>11</v>
      </c>
      <c r="E111" s="154">
        <v>133</v>
      </c>
      <c r="F111" s="84"/>
      <c r="G111" s="82">
        <f t="shared" si="2"/>
        <v>0</v>
      </c>
    </row>
    <row r="112" spans="2:7" ht="36" x14ac:dyDescent="0.2">
      <c r="B112" s="25">
        <v>96</v>
      </c>
      <c r="C112" s="27" t="s">
        <v>168</v>
      </c>
      <c r="D112" s="119" t="s">
        <v>11</v>
      </c>
      <c r="E112" s="154">
        <v>2952</v>
      </c>
      <c r="F112" s="84"/>
      <c r="G112" s="82">
        <f t="shared" si="2"/>
        <v>0</v>
      </c>
    </row>
    <row r="113" spans="2:7" x14ac:dyDescent="0.2">
      <c r="B113" s="25">
        <v>97</v>
      </c>
      <c r="C113" s="27" t="s">
        <v>169</v>
      </c>
      <c r="D113" s="119" t="s">
        <v>170</v>
      </c>
      <c r="E113" s="154">
        <v>30.85</v>
      </c>
      <c r="F113" s="84"/>
      <c r="G113" s="82">
        <f t="shared" si="2"/>
        <v>0</v>
      </c>
    </row>
    <row r="114" spans="2:7" x14ac:dyDescent="0.2">
      <c r="B114" s="25">
        <v>98</v>
      </c>
      <c r="C114" s="27" t="s">
        <v>171</v>
      </c>
      <c r="D114" s="119" t="s">
        <v>11</v>
      </c>
      <c r="E114" s="154">
        <v>3085</v>
      </c>
      <c r="F114" s="84"/>
      <c r="G114" s="82">
        <f t="shared" si="2"/>
        <v>0</v>
      </c>
    </row>
    <row r="115" spans="2:7" x14ac:dyDescent="0.2">
      <c r="B115" s="25">
        <v>99</v>
      </c>
      <c r="C115" s="27" t="s">
        <v>261</v>
      </c>
      <c r="D115" s="119" t="s">
        <v>4</v>
      </c>
      <c r="E115" s="154">
        <v>36</v>
      </c>
      <c r="F115" s="84"/>
      <c r="G115" s="82">
        <f t="shared" si="2"/>
        <v>0</v>
      </c>
    </row>
    <row r="116" spans="2:7" x14ac:dyDescent="0.2">
      <c r="B116" s="25">
        <v>100</v>
      </c>
      <c r="C116" s="27" t="s">
        <v>172</v>
      </c>
      <c r="D116" s="119" t="s">
        <v>4</v>
      </c>
      <c r="E116" s="154">
        <v>31</v>
      </c>
      <c r="F116" s="84"/>
      <c r="G116" s="82">
        <f t="shared" si="2"/>
        <v>0</v>
      </c>
    </row>
    <row r="117" spans="2:7" ht="12.75" thickBot="1" x14ac:dyDescent="0.25">
      <c r="B117" s="25">
        <v>101</v>
      </c>
      <c r="C117" s="27" t="s">
        <v>262</v>
      </c>
      <c r="D117" s="119" t="s">
        <v>4</v>
      </c>
      <c r="E117" s="154">
        <v>8</v>
      </c>
      <c r="F117" s="84"/>
      <c r="G117" s="82">
        <f t="shared" si="2"/>
        <v>0</v>
      </c>
    </row>
    <row r="118" spans="2:7" ht="16.5" thickBot="1" x14ac:dyDescent="0.25">
      <c r="B118" s="198" t="s">
        <v>45</v>
      </c>
      <c r="C118" s="199"/>
      <c r="D118" s="199"/>
      <c r="E118" s="199"/>
      <c r="F118" s="199"/>
      <c r="G118" s="85">
        <f>SUM(G33:G117)</f>
        <v>0</v>
      </c>
    </row>
    <row r="119" spans="2:7" ht="16.5" thickBot="1" x14ac:dyDescent="0.25">
      <c r="B119" s="122"/>
      <c r="C119" s="123"/>
      <c r="D119" s="124"/>
      <c r="E119" s="155"/>
      <c r="F119" s="125"/>
      <c r="G119" s="126"/>
    </row>
    <row r="120" spans="2:7" ht="15.75" customHeight="1" thickBot="1" x14ac:dyDescent="0.25">
      <c r="B120" s="14" t="s">
        <v>71</v>
      </c>
      <c r="C120" s="196" t="s">
        <v>263</v>
      </c>
      <c r="D120" s="196"/>
      <c r="E120" s="196"/>
      <c r="F120" s="196"/>
      <c r="G120" s="197"/>
    </row>
    <row r="121" spans="2:7" ht="12.75" thickTop="1" x14ac:dyDescent="0.2">
      <c r="B121" s="136">
        <v>102</v>
      </c>
      <c r="C121" s="27" t="s">
        <v>264</v>
      </c>
      <c r="D121" s="119" t="s">
        <v>4</v>
      </c>
      <c r="E121" s="154">
        <v>15</v>
      </c>
      <c r="F121" s="84"/>
      <c r="G121" s="82">
        <f>ROUND((E121*F121),2)</f>
        <v>0</v>
      </c>
    </row>
    <row r="122" spans="2:7" x14ac:dyDescent="0.2">
      <c r="B122" s="25">
        <v>103</v>
      </c>
      <c r="C122" s="27" t="s">
        <v>265</v>
      </c>
      <c r="D122" s="119" t="s">
        <v>4</v>
      </c>
      <c r="E122" s="154">
        <v>17</v>
      </c>
      <c r="F122" s="84"/>
      <c r="G122" s="82">
        <f t="shared" ref="G122:G126" si="3">ROUND((E122*F122),2)</f>
        <v>0</v>
      </c>
    </row>
    <row r="123" spans="2:7" x14ac:dyDescent="0.2">
      <c r="B123" s="136">
        <v>104</v>
      </c>
      <c r="C123" s="27" t="s">
        <v>266</v>
      </c>
      <c r="D123" s="119" t="s">
        <v>4</v>
      </c>
      <c r="E123" s="154">
        <v>8</v>
      </c>
      <c r="F123" s="84"/>
      <c r="G123" s="82">
        <f t="shared" si="3"/>
        <v>0</v>
      </c>
    </row>
    <row r="124" spans="2:7" ht="14.25" customHeight="1" x14ac:dyDescent="0.2">
      <c r="B124" s="25">
        <v>105</v>
      </c>
      <c r="C124" s="27" t="s">
        <v>267</v>
      </c>
      <c r="D124" s="119" t="s">
        <v>4</v>
      </c>
      <c r="E124" s="154">
        <v>5</v>
      </c>
      <c r="F124" s="84"/>
      <c r="G124" s="82">
        <f t="shared" si="3"/>
        <v>0</v>
      </c>
    </row>
    <row r="125" spans="2:7" ht="14.25" customHeight="1" x14ac:dyDescent="0.2">
      <c r="B125" s="136">
        <v>106</v>
      </c>
      <c r="C125" s="27" t="s">
        <v>268</v>
      </c>
      <c r="D125" s="119" t="s">
        <v>4</v>
      </c>
      <c r="E125" s="154">
        <v>5</v>
      </c>
      <c r="F125" s="84"/>
      <c r="G125" s="82">
        <f t="shared" si="3"/>
        <v>0</v>
      </c>
    </row>
    <row r="126" spans="2:7" ht="14.25" customHeight="1" thickBot="1" x14ac:dyDescent="0.25">
      <c r="B126" s="25">
        <v>107</v>
      </c>
      <c r="C126" s="27" t="s">
        <v>269</v>
      </c>
      <c r="D126" s="119" t="s">
        <v>4</v>
      </c>
      <c r="E126" s="154">
        <v>3</v>
      </c>
      <c r="F126" s="84"/>
      <c r="G126" s="82">
        <f t="shared" si="3"/>
        <v>0</v>
      </c>
    </row>
    <row r="127" spans="2:7" ht="16.5" thickBot="1" x14ac:dyDescent="0.25">
      <c r="B127" s="198" t="s">
        <v>70</v>
      </c>
      <c r="C127" s="199"/>
      <c r="D127" s="199"/>
      <c r="E127" s="199"/>
      <c r="F127" s="199"/>
      <c r="G127" s="85">
        <f>SUM(G121:G126)</f>
        <v>0</v>
      </c>
    </row>
    <row r="128" spans="2:7" ht="16.5" thickBot="1" x14ac:dyDescent="0.25">
      <c r="B128" s="122"/>
      <c r="C128" s="123"/>
      <c r="D128" s="124"/>
      <c r="E128" s="155"/>
      <c r="F128" s="125"/>
      <c r="G128" s="126"/>
    </row>
    <row r="129" spans="2:7" ht="15.75" customHeight="1" thickBot="1" x14ac:dyDescent="0.25">
      <c r="B129" s="14" t="s">
        <v>177</v>
      </c>
      <c r="C129" s="196" t="s">
        <v>270</v>
      </c>
      <c r="D129" s="196"/>
      <c r="E129" s="196"/>
      <c r="F129" s="196"/>
      <c r="G129" s="197"/>
    </row>
    <row r="130" spans="2:7" s="24" customFormat="1" ht="39" customHeight="1" thickTop="1" x14ac:dyDescent="0.2">
      <c r="B130" s="136">
        <v>108</v>
      </c>
      <c r="C130" s="137" t="s">
        <v>249</v>
      </c>
      <c r="D130" s="138" t="s">
        <v>2</v>
      </c>
      <c r="E130" s="157">
        <v>47</v>
      </c>
      <c r="F130" s="80"/>
      <c r="G130" s="139">
        <f>ROUND((E130*F130),2)</f>
        <v>0</v>
      </c>
    </row>
    <row r="131" spans="2:7" ht="36" x14ac:dyDescent="0.2">
      <c r="B131" s="25">
        <v>109</v>
      </c>
      <c r="C131" s="27" t="s">
        <v>207</v>
      </c>
      <c r="D131" s="119" t="s">
        <v>2</v>
      </c>
      <c r="E131" s="154">
        <v>3</v>
      </c>
      <c r="F131" s="83"/>
      <c r="G131" s="139">
        <f t="shared" ref="G131:G148" si="4">ROUND((E131*F131),2)</f>
        <v>0</v>
      </c>
    </row>
    <row r="132" spans="2:7" ht="24" x14ac:dyDescent="0.2">
      <c r="B132" s="136">
        <v>110</v>
      </c>
      <c r="C132" s="52" t="s">
        <v>250</v>
      </c>
      <c r="D132" s="119" t="s">
        <v>2</v>
      </c>
      <c r="E132" s="154">
        <v>25</v>
      </c>
      <c r="F132" s="83"/>
      <c r="G132" s="139">
        <f t="shared" si="4"/>
        <v>0</v>
      </c>
    </row>
    <row r="133" spans="2:7" ht="25.5" customHeight="1" x14ac:dyDescent="0.2">
      <c r="B133" s="25">
        <v>111</v>
      </c>
      <c r="C133" s="52" t="s">
        <v>87</v>
      </c>
      <c r="D133" s="119" t="s">
        <v>7</v>
      </c>
      <c r="E133" s="154">
        <v>60</v>
      </c>
      <c r="F133" s="83"/>
      <c r="G133" s="139">
        <f t="shared" si="4"/>
        <v>0</v>
      </c>
    </row>
    <row r="134" spans="2:7" ht="25.5" customHeight="1" x14ac:dyDescent="0.2">
      <c r="B134" s="136">
        <v>112</v>
      </c>
      <c r="C134" s="30" t="s">
        <v>251</v>
      </c>
      <c r="D134" s="26" t="s">
        <v>2</v>
      </c>
      <c r="E134" s="154">
        <v>14</v>
      </c>
      <c r="F134" s="83"/>
      <c r="G134" s="139">
        <f t="shared" si="4"/>
        <v>0</v>
      </c>
    </row>
    <row r="135" spans="2:7" ht="42.75" customHeight="1" x14ac:dyDescent="0.2">
      <c r="B135" s="25">
        <v>113</v>
      </c>
      <c r="C135" s="27" t="s">
        <v>252</v>
      </c>
      <c r="D135" s="119" t="s">
        <v>2</v>
      </c>
      <c r="E135" s="154">
        <v>16</v>
      </c>
      <c r="F135" s="83"/>
      <c r="G135" s="139">
        <f t="shared" si="4"/>
        <v>0</v>
      </c>
    </row>
    <row r="136" spans="2:7" x14ac:dyDescent="0.2">
      <c r="B136" s="136">
        <v>114</v>
      </c>
      <c r="C136" s="52" t="s">
        <v>88</v>
      </c>
      <c r="D136" s="119" t="s">
        <v>89</v>
      </c>
      <c r="E136" s="154">
        <v>0.22</v>
      </c>
      <c r="F136" s="83"/>
      <c r="G136" s="139">
        <f t="shared" si="4"/>
        <v>0</v>
      </c>
    </row>
    <row r="137" spans="2:7" ht="48" x14ac:dyDescent="0.2">
      <c r="B137" s="25">
        <v>115</v>
      </c>
      <c r="C137" s="52" t="s">
        <v>253</v>
      </c>
      <c r="D137" s="119" t="s">
        <v>2</v>
      </c>
      <c r="E137" s="154">
        <v>7</v>
      </c>
      <c r="F137" s="83"/>
      <c r="G137" s="139">
        <f t="shared" si="4"/>
        <v>0</v>
      </c>
    </row>
    <row r="138" spans="2:7" ht="36" x14ac:dyDescent="0.2">
      <c r="B138" s="136">
        <v>116</v>
      </c>
      <c r="C138" s="52" t="s">
        <v>285</v>
      </c>
      <c r="D138" s="119" t="s">
        <v>12</v>
      </c>
      <c r="E138" s="154">
        <v>6.3</v>
      </c>
      <c r="F138" s="83"/>
      <c r="G138" s="139">
        <f t="shared" si="4"/>
        <v>0</v>
      </c>
    </row>
    <row r="139" spans="2:7" ht="36" x14ac:dyDescent="0.2">
      <c r="B139" s="25">
        <v>117</v>
      </c>
      <c r="C139" s="52" t="s">
        <v>254</v>
      </c>
      <c r="D139" s="119" t="s">
        <v>12</v>
      </c>
      <c r="E139" s="154">
        <v>2.1</v>
      </c>
      <c r="F139" s="83"/>
      <c r="G139" s="139">
        <f t="shared" si="4"/>
        <v>0</v>
      </c>
    </row>
    <row r="140" spans="2:7" s="29" customFormat="1" ht="48" x14ac:dyDescent="0.2">
      <c r="B140" s="136">
        <v>118</v>
      </c>
      <c r="C140" s="52" t="s">
        <v>256</v>
      </c>
      <c r="D140" s="119" t="s">
        <v>12</v>
      </c>
      <c r="E140" s="154">
        <v>2.1</v>
      </c>
      <c r="F140" s="83"/>
      <c r="G140" s="139">
        <f t="shared" si="4"/>
        <v>0</v>
      </c>
    </row>
    <row r="141" spans="2:7" ht="15" customHeight="1" x14ac:dyDescent="0.2">
      <c r="B141" s="25">
        <v>119</v>
      </c>
      <c r="C141" s="52" t="s">
        <v>178</v>
      </c>
      <c r="D141" s="119" t="s">
        <v>7</v>
      </c>
      <c r="E141" s="154">
        <v>60</v>
      </c>
      <c r="F141" s="83"/>
      <c r="G141" s="139">
        <f t="shared" si="4"/>
        <v>0</v>
      </c>
    </row>
    <row r="142" spans="2:7" ht="24" x14ac:dyDescent="0.2">
      <c r="B142" s="136">
        <v>120</v>
      </c>
      <c r="C142" s="52" t="s">
        <v>271</v>
      </c>
      <c r="D142" s="119" t="s">
        <v>2</v>
      </c>
      <c r="E142" s="154">
        <v>1</v>
      </c>
      <c r="F142" s="83"/>
      <c r="G142" s="139">
        <f t="shared" si="4"/>
        <v>0</v>
      </c>
    </row>
    <row r="143" spans="2:7" ht="24" x14ac:dyDescent="0.2">
      <c r="B143" s="25">
        <v>121</v>
      </c>
      <c r="C143" s="52" t="s">
        <v>272</v>
      </c>
      <c r="D143" s="119" t="s">
        <v>2</v>
      </c>
      <c r="E143" s="154">
        <v>11</v>
      </c>
      <c r="F143" s="83"/>
      <c r="G143" s="139">
        <f t="shared" si="4"/>
        <v>0</v>
      </c>
    </row>
    <row r="144" spans="2:7" ht="17.25" customHeight="1" x14ac:dyDescent="0.2">
      <c r="B144" s="136">
        <v>122</v>
      </c>
      <c r="C144" s="52" t="s">
        <v>273</v>
      </c>
      <c r="D144" s="119" t="s">
        <v>89</v>
      </c>
      <c r="E144" s="154">
        <v>0.8</v>
      </c>
      <c r="F144" s="83"/>
      <c r="G144" s="139">
        <f t="shared" si="4"/>
        <v>0</v>
      </c>
    </row>
    <row r="145" spans="2:7" ht="15" customHeight="1" x14ac:dyDescent="0.2">
      <c r="B145" s="25">
        <v>123</v>
      </c>
      <c r="C145" s="52" t="s">
        <v>179</v>
      </c>
      <c r="D145" s="119" t="s">
        <v>180</v>
      </c>
      <c r="E145" s="154">
        <v>860</v>
      </c>
      <c r="F145" s="83"/>
      <c r="G145" s="139">
        <f t="shared" si="4"/>
        <v>0</v>
      </c>
    </row>
    <row r="146" spans="2:7" ht="17.25" customHeight="1" x14ac:dyDescent="0.2">
      <c r="B146" s="136">
        <v>124</v>
      </c>
      <c r="C146" s="52" t="s">
        <v>181</v>
      </c>
      <c r="D146" s="119" t="s">
        <v>4</v>
      </c>
      <c r="E146" s="154">
        <v>2</v>
      </c>
      <c r="F146" s="83"/>
      <c r="G146" s="139">
        <f t="shared" si="4"/>
        <v>0</v>
      </c>
    </row>
    <row r="147" spans="2:7" ht="26.25" customHeight="1" x14ac:dyDescent="0.2">
      <c r="B147" s="25">
        <v>125</v>
      </c>
      <c r="C147" s="52" t="s">
        <v>182</v>
      </c>
      <c r="D147" s="119" t="s">
        <v>183</v>
      </c>
      <c r="E147" s="154">
        <v>2</v>
      </c>
      <c r="F147" s="83"/>
      <c r="G147" s="139">
        <f t="shared" si="4"/>
        <v>0</v>
      </c>
    </row>
    <row r="148" spans="2:7" ht="15" customHeight="1" thickBot="1" x14ac:dyDescent="0.25">
      <c r="B148" s="136">
        <v>126</v>
      </c>
      <c r="C148" s="52" t="s">
        <v>184</v>
      </c>
      <c r="D148" s="119" t="s">
        <v>7</v>
      </c>
      <c r="E148" s="154">
        <v>20</v>
      </c>
      <c r="F148" s="83"/>
      <c r="G148" s="139">
        <f t="shared" si="4"/>
        <v>0</v>
      </c>
    </row>
    <row r="149" spans="2:7" ht="16.5" thickBot="1" x14ac:dyDescent="0.25">
      <c r="B149" s="198" t="s">
        <v>185</v>
      </c>
      <c r="C149" s="199"/>
      <c r="D149" s="199"/>
      <c r="E149" s="199"/>
      <c r="F149" s="199"/>
      <c r="G149" s="85">
        <f>SUM(G130:G148)</f>
        <v>0</v>
      </c>
    </row>
    <row r="150" spans="2:7" ht="16.5" thickBot="1" x14ac:dyDescent="0.25">
      <c r="B150" s="70"/>
      <c r="C150" s="70"/>
      <c r="D150" s="70"/>
      <c r="E150" s="158"/>
      <c r="F150" s="91"/>
      <c r="G150" s="92"/>
    </row>
    <row r="151" spans="2:7" ht="15.75" customHeight="1" x14ac:dyDescent="0.2">
      <c r="B151" s="113" t="s">
        <v>274</v>
      </c>
      <c r="C151" s="229" t="s">
        <v>275</v>
      </c>
      <c r="D151" s="229"/>
      <c r="E151" s="229"/>
      <c r="F151" s="229"/>
      <c r="G151" s="230"/>
    </row>
    <row r="152" spans="2:7" ht="36" x14ac:dyDescent="0.2">
      <c r="B152" s="25">
        <v>127</v>
      </c>
      <c r="C152" s="27" t="s">
        <v>249</v>
      </c>
      <c r="D152" s="119" t="s">
        <v>2</v>
      </c>
      <c r="E152" s="159">
        <v>32</v>
      </c>
      <c r="F152" s="147"/>
      <c r="G152" s="82">
        <f>ROUND((E152*F152),2)</f>
        <v>0</v>
      </c>
    </row>
    <row r="153" spans="2:7" ht="36" x14ac:dyDescent="0.2">
      <c r="B153" s="25">
        <v>128</v>
      </c>
      <c r="C153" s="27" t="s">
        <v>207</v>
      </c>
      <c r="D153" s="119" t="s">
        <v>2</v>
      </c>
      <c r="E153" s="159">
        <v>2</v>
      </c>
      <c r="F153" s="147"/>
      <c r="G153" s="82">
        <f t="shared" ref="G153:G165" si="5">ROUND((E153*F153),2)</f>
        <v>0</v>
      </c>
    </row>
    <row r="154" spans="2:7" ht="24" x14ac:dyDescent="0.2">
      <c r="B154" s="25">
        <v>129</v>
      </c>
      <c r="C154" s="52" t="s">
        <v>250</v>
      </c>
      <c r="D154" s="119" t="s">
        <v>2</v>
      </c>
      <c r="E154" s="159">
        <v>17</v>
      </c>
      <c r="F154" s="147"/>
      <c r="G154" s="82">
        <f t="shared" si="5"/>
        <v>0</v>
      </c>
    </row>
    <row r="155" spans="2:7" ht="24" x14ac:dyDescent="0.2">
      <c r="B155" s="25">
        <v>130</v>
      </c>
      <c r="C155" s="52" t="s">
        <v>87</v>
      </c>
      <c r="D155" s="119" t="s">
        <v>7</v>
      </c>
      <c r="E155" s="159">
        <v>41</v>
      </c>
      <c r="F155" s="147"/>
      <c r="G155" s="82">
        <f t="shared" si="5"/>
        <v>0</v>
      </c>
    </row>
    <row r="156" spans="2:7" ht="24" x14ac:dyDescent="0.2">
      <c r="B156" s="25">
        <v>131</v>
      </c>
      <c r="C156" s="30" t="s">
        <v>251</v>
      </c>
      <c r="D156" s="119" t="s">
        <v>2</v>
      </c>
      <c r="E156" s="159">
        <v>14</v>
      </c>
      <c r="F156" s="147"/>
      <c r="G156" s="82">
        <f t="shared" si="5"/>
        <v>0</v>
      </c>
    </row>
    <row r="157" spans="2:7" ht="48" x14ac:dyDescent="0.2">
      <c r="B157" s="25">
        <v>132</v>
      </c>
      <c r="C157" s="27" t="s">
        <v>252</v>
      </c>
      <c r="D157" s="119" t="s">
        <v>2</v>
      </c>
      <c r="E157" s="159">
        <v>16</v>
      </c>
      <c r="F157" s="147"/>
      <c r="G157" s="82">
        <f t="shared" si="5"/>
        <v>0</v>
      </c>
    </row>
    <row r="158" spans="2:7" x14ac:dyDescent="0.2">
      <c r="B158" s="25">
        <v>133</v>
      </c>
      <c r="C158" s="52" t="s">
        <v>178</v>
      </c>
      <c r="D158" s="119" t="s">
        <v>7</v>
      </c>
      <c r="E158" s="159">
        <v>60</v>
      </c>
      <c r="F158" s="147"/>
      <c r="G158" s="82">
        <f t="shared" si="5"/>
        <v>0</v>
      </c>
    </row>
    <row r="159" spans="2:7" ht="24" x14ac:dyDescent="0.2">
      <c r="B159" s="25">
        <v>134</v>
      </c>
      <c r="C159" s="52" t="s">
        <v>271</v>
      </c>
      <c r="D159" s="119" t="s">
        <v>2</v>
      </c>
      <c r="E159" s="159">
        <v>1</v>
      </c>
      <c r="F159" s="147"/>
      <c r="G159" s="82">
        <f t="shared" si="5"/>
        <v>0</v>
      </c>
    </row>
    <row r="160" spans="2:7" ht="24" x14ac:dyDescent="0.2">
      <c r="B160" s="25">
        <v>135</v>
      </c>
      <c r="C160" s="52" t="s">
        <v>272</v>
      </c>
      <c r="D160" s="119" t="s">
        <v>2</v>
      </c>
      <c r="E160" s="159">
        <v>11</v>
      </c>
      <c r="F160" s="147"/>
      <c r="G160" s="82">
        <f t="shared" si="5"/>
        <v>0</v>
      </c>
    </row>
    <row r="161" spans="2:7" x14ac:dyDescent="0.2">
      <c r="B161" s="25">
        <v>136</v>
      </c>
      <c r="C161" s="52" t="s">
        <v>273</v>
      </c>
      <c r="D161" s="119" t="s">
        <v>89</v>
      </c>
      <c r="E161" s="159">
        <v>0.8</v>
      </c>
      <c r="F161" s="147"/>
      <c r="G161" s="82">
        <f t="shared" si="5"/>
        <v>0</v>
      </c>
    </row>
    <row r="162" spans="2:7" x14ac:dyDescent="0.2">
      <c r="B162" s="25">
        <v>137</v>
      </c>
      <c r="C162" s="52" t="s">
        <v>179</v>
      </c>
      <c r="D162" s="119" t="s">
        <v>180</v>
      </c>
      <c r="E162" s="159">
        <v>860</v>
      </c>
      <c r="F162" s="147"/>
      <c r="G162" s="82">
        <f t="shared" si="5"/>
        <v>0</v>
      </c>
    </row>
    <row r="163" spans="2:7" x14ac:dyDescent="0.2">
      <c r="B163" s="25">
        <v>138</v>
      </c>
      <c r="C163" s="52" t="s">
        <v>181</v>
      </c>
      <c r="D163" s="119" t="s">
        <v>4</v>
      </c>
      <c r="E163" s="159">
        <v>2</v>
      </c>
      <c r="F163" s="147"/>
      <c r="G163" s="82">
        <f t="shared" si="5"/>
        <v>0</v>
      </c>
    </row>
    <row r="164" spans="2:7" ht="24" x14ac:dyDescent="0.2">
      <c r="B164" s="25">
        <v>139</v>
      </c>
      <c r="C164" s="52" t="s">
        <v>182</v>
      </c>
      <c r="D164" s="119" t="s">
        <v>183</v>
      </c>
      <c r="E164" s="159">
        <v>2</v>
      </c>
      <c r="F164" s="147"/>
      <c r="G164" s="82">
        <f t="shared" si="5"/>
        <v>0</v>
      </c>
    </row>
    <row r="165" spans="2:7" x14ac:dyDescent="0.2">
      <c r="B165" s="25">
        <v>140</v>
      </c>
      <c r="C165" s="52" t="s">
        <v>184</v>
      </c>
      <c r="D165" s="119" t="s">
        <v>7</v>
      </c>
      <c r="E165" s="159">
        <v>20</v>
      </c>
      <c r="F165" s="147"/>
      <c r="G165" s="82">
        <f t="shared" si="5"/>
        <v>0</v>
      </c>
    </row>
    <row r="166" spans="2:7" ht="16.5" thickBot="1" x14ac:dyDescent="0.25">
      <c r="B166" s="233" t="s">
        <v>276</v>
      </c>
      <c r="C166" s="234"/>
      <c r="D166" s="234"/>
      <c r="E166" s="234"/>
      <c r="F166" s="234"/>
      <c r="G166" s="127">
        <f>SUM(G152:G165)</f>
        <v>0</v>
      </c>
    </row>
    <row r="167" spans="2:7" ht="15.75" x14ac:dyDescent="0.2">
      <c r="B167" s="70"/>
      <c r="C167" s="70"/>
      <c r="D167" s="70"/>
      <c r="E167" s="160"/>
      <c r="F167" s="70"/>
      <c r="G167" s="92"/>
    </row>
    <row r="168" spans="2:7" ht="16.5" thickBot="1" x14ac:dyDescent="0.25">
      <c r="B168" s="70"/>
      <c r="C168" s="70"/>
      <c r="D168" s="70"/>
      <c r="E168" s="158"/>
      <c r="F168" s="91"/>
      <c r="G168" s="92"/>
    </row>
    <row r="169" spans="2:7" ht="15.75" x14ac:dyDescent="0.2">
      <c r="B169" s="113" t="s">
        <v>277</v>
      </c>
      <c r="C169" s="231" t="s">
        <v>278</v>
      </c>
      <c r="D169" s="231"/>
      <c r="E169" s="231"/>
      <c r="F169" s="231"/>
      <c r="G169" s="232"/>
    </row>
    <row r="170" spans="2:7" x14ac:dyDescent="0.2">
      <c r="B170" s="25">
        <v>141</v>
      </c>
      <c r="C170" s="27" t="s">
        <v>97</v>
      </c>
      <c r="D170" s="119" t="s">
        <v>11</v>
      </c>
      <c r="E170" s="159">
        <v>200</v>
      </c>
      <c r="F170" s="147"/>
      <c r="G170" s="82">
        <f>ROUND((E170*F170),2)</f>
        <v>0</v>
      </c>
    </row>
    <row r="171" spans="2:7" ht="24" x14ac:dyDescent="0.2">
      <c r="B171" s="25">
        <v>142</v>
      </c>
      <c r="C171" s="27" t="s">
        <v>162</v>
      </c>
      <c r="D171" s="119" t="s">
        <v>11</v>
      </c>
      <c r="E171" s="159">
        <v>200</v>
      </c>
      <c r="F171" s="147"/>
      <c r="G171" s="82">
        <f t="shared" ref="G171:G176" si="6">ROUND((E171*F171),2)</f>
        <v>0</v>
      </c>
    </row>
    <row r="172" spans="2:7" ht="24" x14ac:dyDescent="0.2">
      <c r="B172" s="25">
        <v>143</v>
      </c>
      <c r="C172" s="27" t="s">
        <v>175</v>
      </c>
      <c r="D172" s="119" t="s">
        <v>11</v>
      </c>
      <c r="E172" s="159">
        <v>200</v>
      </c>
      <c r="F172" s="147"/>
      <c r="G172" s="82">
        <f t="shared" si="6"/>
        <v>0</v>
      </c>
    </row>
    <row r="173" spans="2:7" x14ac:dyDescent="0.2">
      <c r="B173" s="25">
        <v>144</v>
      </c>
      <c r="C173" s="27" t="s">
        <v>279</v>
      </c>
      <c r="D173" s="119" t="s">
        <v>4</v>
      </c>
      <c r="E173" s="159">
        <v>40</v>
      </c>
      <c r="F173" s="147"/>
      <c r="G173" s="82">
        <f t="shared" si="6"/>
        <v>0</v>
      </c>
    </row>
    <row r="174" spans="2:7" x14ac:dyDescent="0.2">
      <c r="B174" s="25">
        <v>145</v>
      </c>
      <c r="C174" s="27" t="s">
        <v>280</v>
      </c>
      <c r="D174" s="119" t="s">
        <v>4</v>
      </c>
      <c r="E174" s="159">
        <v>80</v>
      </c>
      <c r="F174" s="147"/>
      <c r="G174" s="82">
        <f t="shared" si="6"/>
        <v>0</v>
      </c>
    </row>
    <row r="175" spans="2:7" ht="36" x14ac:dyDescent="0.2">
      <c r="B175" s="25">
        <v>146</v>
      </c>
      <c r="C175" s="27" t="s">
        <v>167</v>
      </c>
      <c r="D175" s="119" t="s">
        <v>11</v>
      </c>
      <c r="E175" s="159">
        <v>400</v>
      </c>
      <c r="F175" s="147"/>
      <c r="G175" s="82">
        <f t="shared" si="6"/>
        <v>0</v>
      </c>
    </row>
    <row r="176" spans="2:7" ht="12.75" thickBot="1" x14ac:dyDescent="0.25">
      <c r="B176" s="25">
        <v>147</v>
      </c>
      <c r="C176" s="120" t="s">
        <v>169</v>
      </c>
      <c r="D176" s="121" t="s">
        <v>170</v>
      </c>
      <c r="E176" s="161">
        <v>4</v>
      </c>
      <c r="F176" s="147"/>
      <c r="G176" s="82">
        <f t="shared" si="6"/>
        <v>0</v>
      </c>
    </row>
    <row r="177" spans="2:7" ht="16.5" thickBot="1" x14ac:dyDescent="0.25">
      <c r="B177" s="128" t="s">
        <v>281</v>
      </c>
      <c r="C177" s="129"/>
      <c r="D177" s="129"/>
      <c r="E177" s="162"/>
      <c r="F177" s="130"/>
      <c r="G177" s="85">
        <f>SUM(G170:G176)</f>
        <v>0</v>
      </c>
    </row>
    <row r="178" spans="2:7" ht="15.75" x14ac:dyDescent="0.2">
      <c r="B178" s="70"/>
      <c r="C178" s="70"/>
      <c r="D178" s="70"/>
      <c r="E178" s="158"/>
      <c r="F178" s="91"/>
      <c r="G178" s="92"/>
    </row>
    <row r="179" spans="2:7" ht="78" customHeight="1" x14ac:dyDescent="0.2">
      <c r="B179" s="168" t="s">
        <v>307</v>
      </c>
      <c r="C179" s="168"/>
      <c r="D179" s="168"/>
      <c r="E179" s="168"/>
      <c r="F179" s="168"/>
      <c r="G179" s="168"/>
    </row>
    <row r="180" spans="2:7" ht="18.75" x14ac:dyDescent="0.2">
      <c r="B180" s="105"/>
      <c r="C180" s="105"/>
      <c r="D180" s="105"/>
      <c r="E180" s="151"/>
      <c r="F180" s="74"/>
      <c r="G180" s="74"/>
    </row>
    <row r="181" spans="2:7" ht="60" customHeight="1" x14ac:dyDescent="0.2">
      <c r="B181" s="168"/>
      <c r="C181" s="168"/>
      <c r="D181" s="168"/>
      <c r="E181" s="168"/>
      <c r="F181" s="168"/>
      <c r="G181" s="168"/>
    </row>
    <row r="182" spans="2:7" ht="12.75" x14ac:dyDescent="0.2">
      <c r="B182" s="21"/>
      <c r="C182" s="66"/>
      <c r="D182" s="21"/>
      <c r="E182" s="150"/>
      <c r="F182" s="72"/>
    </row>
    <row r="183" spans="2:7" ht="50.1" customHeight="1" x14ac:dyDescent="0.2">
      <c r="B183" s="168" t="s">
        <v>84</v>
      </c>
      <c r="C183" s="168"/>
      <c r="D183" s="168"/>
      <c r="E183" s="168"/>
      <c r="F183" s="168"/>
      <c r="G183" s="168"/>
    </row>
    <row r="184" spans="2:7" ht="12.75" x14ac:dyDescent="0.2">
      <c r="B184" s="21"/>
      <c r="C184" s="66"/>
      <c r="D184" s="21"/>
      <c r="E184" s="150"/>
      <c r="F184" s="72"/>
    </row>
    <row r="185" spans="2:7" ht="36" customHeight="1" x14ac:dyDescent="0.2">
      <c r="B185" s="210" t="s">
        <v>85</v>
      </c>
      <c r="C185" s="210"/>
      <c r="D185" s="210"/>
      <c r="E185" s="210"/>
      <c r="F185" s="210"/>
      <c r="G185" s="210"/>
    </row>
    <row r="186" spans="2:7" ht="16.5" customHeight="1" thickBot="1" x14ac:dyDescent="0.25">
      <c r="B186" s="31"/>
      <c r="C186" s="33"/>
      <c r="D186" s="32"/>
      <c r="E186" s="163"/>
    </row>
    <row r="187" spans="2:7" ht="32.25" thickBot="1" x14ac:dyDescent="0.25">
      <c r="B187" s="15" t="s">
        <v>61</v>
      </c>
      <c r="C187" s="238" t="s">
        <v>0</v>
      </c>
      <c r="D187" s="239"/>
      <c r="E187" s="239"/>
      <c r="F187" s="240"/>
      <c r="G187" s="93" t="s">
        <v>39</v>
      </c>
    </row>
    <row r="188" spans="2:7" ht="18.75" customHeight="1" thickTop="1" x14ac:dyDescent="0.2">
      <c r="B188" s="16" t="s">
        <v>40</v>
      </c>
      <c r="C188" s="212" t="s">
        <v>186</v>
      </c>
      <c r="D188" s="213"/>
      <c r="E188" s="213"/>
      <c r="F188" s="214"/>
      <c r="G188" s="94">
        <f>G30</f>
        <v>0</v>
      </c>
    </row>
    <row r="189" spans="2:7" ht="18.75" customHeight="1" x14ac:dyDescent="0.2">
      <c r="B189" s="17" t="s">
        <v>43</v>
      </c>
      <c r="C189" s="241" t="s">
        <v>92</v>
      </c>
      <c r="D189" s="241"/>
      <c r="E189" s="241"/>
      <c r="F189" s="241"/>
      <c r="G189" s="95">
        <f>G118</f>
        <v>0</v>
      </c>
    </row>
    <row r="190" spans="2:7" ht="18.75" customHeight="1" x14ac:dyDescent="0.2">
      <c r="B190" s="35" t="s">
        <v>63</v>
      </c>
      <c r="C190" s="242" t="s">
        <v>197</v>
      </c>
      <c r="D190" s="242"/>
      <c r="E190" s="242"/>
      <c r="F190" s="242"/>
      <c r="G190" s="97">
        <f>SUM(G188:G189)</f>
        <v>0</v>
      </c>
    </row>
    <row r="191" spans="2:7" ht="18.75" customHeight="1" x14ac:dyDescent="0.2">
      <c r="B191" s="36" t="s">
        <v>69</v>
      </c>
      <c r="C191" s="241" t="s">
        <v>173</v>
      </c>
      <c r="D191" s="241"/>
      <c r="E191" s="241"/>
      <c r="F191" s="241"/>
      <c r="G191" s="96">
        <f>G127</f>
        <v>0</v>
      </c>
    </row>
    <row r="192" spans="2:7" ht="18.75" customHeight="1" x14ac:dyDescent="0.2">
      <c r="B192" s="35" t="s">
        <v>187</v>
      </c>
      <c r="C192" s="242" t="s">
        <v>198</v>
      </c>
      <c r="D192" s="242"/>
      <c r="E192" s="242"/>
      <c r="F192" s="242"/>
      <c r="G192" s="97">
        <f>SUM(G191)</f>
        <v>0</v>
      </c>
    </row>
    <row r="193" spans="2:7" ht="34.5" customHeight="1" x14ac:dyDescent="0.2">
      <c r="B193" s="17" t="s">
        <v>188</v>
      </c>
      <c r="C193" s="247" t="s">
        <v>270</v>
      </c>
      <c r="D193" s="247"/>
      <c r="E193" s="247"/>
      <c r="F193" s="247"/>
      <c r="G193" s="115">
        <f>+G149</f>
        <v>0</v>
      </c>
    </row>
    <row r="194" spans="2:7" ht="34.5" customHeight="1" x14ac:dyDescent="0.2">
      <c r="B194" s="17" t="s">
        <v>282</v>
      </c>
      <c r="C194" s="247" t="s">
        <v>275</v>
      </c>
      <c r="D194" s="247"/>
      <c r="E194" s="247"/>
      <c r="F194" s="247"/>
      <c r="G194" s="96">
        <f>+G166</f>
        <v>0</v>
      </c>
    </row>
    <row r="195" spans="2:7" ht="18.75" customHeight="1" x14ac:dyDescent="0.2">
      <c r="B195" s="17" t="s">
        <v>283</v>
      </c>
      <c r="C195" s="201" t="s">
        <v>278</v>
      </c>
      <c r="D195" s="202"/>
      <c r="E195" s="202"/>
      <c r="F195" s="203"/>
      <c r="G195" s="116">
        <f>+G177</f>
        <v>0</v>
      </c>
    </row>
    <row r="196" spans="2:7" ht="18.75" customHeight="1" x14ac:dyDescent="0.2">
      <c r="B196" s="35" t="s">
        <v>189</v>
      </c>
      <c r="C196" s="204" t="s">
        <v>199</v>
      </c>
      <c r="D196" s="205"/>
      <c r="E196" s="205"/>
      <c r="F196" s="206"/>
      <c r="G196" s="97">
        <f>SUM(G193:G195)</f>
        <v>0</v>
      </c>
    </row>
    <row r="197" spans="2:7" ht="26.25" customHeight="1" x14ac:dyDescent="0.2">
      <c r="B197" s="131"/>
      <c r="C197" s="235" t="s">
        <v>200</v>
      </c>
      <c r="D197" s="235"/>
      <c r="E197" s="235"/>
      <c r="F197" s="235"/>
      <c r="G197" s="117">
        <f>G190+G192+G196</f>
        <v>0</v>
      </c>
    </row>
    <row r="198" spans="2:7" ht="24.75" customHeight="1" x14ac:dyDescent="0.2">
      <c r="B198" s="148"/>
      <c r="C198" s="246" t="s">
        <v>79</v>
      </c>
      <c r="D198" s="246"/>
      <c r="E198" s="246"/>
      <c r="F198" s="246"/>
      <c r="G198" s="116">
        <f>G197*0.2</f>
        <v>0</v>
      </c>
    </row>
    <row r="199" spans="2:7" ht="22.5" customHeight="1" x14ac:dyDescent="0.2">
      <c r="B199" s="149"/>
      <c r="C199" s="235" t="s">
        <v>80</v>
      </c>
      <c r="D199" s="235"/>
      <c r="E199" s="235"/>
      <c r="F199" s="235"/>
      <c r="G199" s="117">
        <f>10%*G197</f>
        <v>0</v>
      </c>
    </row>
    <row r="200" spans="2:7" ht="21.75" customHeight="1" thickBot="1" x14ac:dyDescent="0.25">
      <c r="B200" s="132"/>
      <c r="C200" s="220" t="s">
        <v>191</v>
      </c>
      <c r="D200" s="221"/>
      <c r="E200" s="221"/>
      <c r="F200" s="222"/>
      <c r="G200" s="100">
        <f>G199*20%</f>
        <v>0</v>
      </c>
    </row>
    <row r="201" spans="2:7" ht="39.75" customHeight="1" thickTop="1" thickBot="1" x14ac:dyDescent="0.25">
      <c r="B201" s="133"/>
      <c r="C201" s="223" t="s">
        <v>201</v>
      </c>
      <c r="D201" s="224"/>
      <c r="E201" s="224"/>
      <c r="F201" s="225"/>
      <c r="G201" s="101">
        <f>G197+G198</f>
        <v>0</v>
      </c>
    </row>
    <row r="202" spans="2:7" ht="30" customHeight="1" thickTop="1" thickBot="1" x14ac:dyDescent="0.25">
      <c r="B202" s="133"/>
      <c r="C202" s="223" t="s">
        <v>202</v>
      </c>
      <c r="D202" s="224"/>
      <c r="E202" s="224"/>
      <c r="F202" s="225"/>
      <c r="G202" s="101">
        <f>G199+G200</f>
        <v>0</v>
      </c>
    </row>
    <row r="203" spans="2:7" ht="39.75" customHeight="1" thickTop="1" thickBot="1" x14ac:dyDescent="0.25">
      <c r="B203" s="134" t="s">
        <v>77</v>
      </c>
      <c r="C203" s="243" t="s">
        <v>284</v>
      </c>
      <c r="D203" s="244"/>
      <c r="E203" s="244"/>
      <c r="F203" s="245"/>
      <c r="G203" s="135">
        <f>G201+G202</f>
        <v>0</v>
      </c>
    </row>
    <row r="204" spans="2:7" x14ac:dyDescent="0.2">
      <c r="B204" s="31"/>
      <c r="C204" s="33"/>
      <c r="D204" s="32"/>
      <c r="E204" s="163"/>
    </row>
    <row r="205" spans="2:7" x14ac:dyDescent="0.2">
      <c r="B205" s="31"/>
      <c r="C205" s="33"/>
      <c r="D205" s="32"/>
      <c r="E205" s="163"/>
    </row>
    <row r="206" spans="2:7" x14ac:dyDescent="0.2">
      <c r="C206" s="23" t="s">
        <v>190</v>
      </c>
    </row>
    <row r="207" spans="2:7" ht="51.75" customHeight="1" x14ac:dyDescent="0.2">
      <c r="B207" s="21"/>
      <c r="C207" s="236" t="s">
        <v>286</v>
      </c>
      <c r="D207" s="236"/>
      <c r="E207" s="236"/>
      <c r="F207" s="236"/>
    </row>
    <row r="208" spans="2:7" ht="51" customHeight="1" x14ac:dyDescent="0.2">
      <c r="B208" s="140"/>
      <c r="C208" s="143" t="s">
        <v>287</v>
      </c>
      <c r="D208" s="144" t="s">
        <v>15</v>
      </c>
      <c r="E208" s="164" t="s">
        <v>1</v>
      </c>
    </row>
    <row r="209" spans="2:7" ht="36" x14ac:dyDescent="0.2">
      <c r="B209" s="141">
        <v>1</v>
      </c>
      <c r="C209" s="27" t="s">
        <v>249</v>
      </c>
      <c r="D209" s="119" t="s">
        <v>2</v>
      </c>
      <c r="E209" s="159">
        <v>6.7</v>
      </c>
    </row>
    <row r="210" spans="2:7" s="29" customFormat="1" ht="36" x14ac:dyDescent="0.2">
      <c r="B210" s="141">
        <f>B209+1</f>
        <v>2</v>
      </c>
      <c r="C210" s="27" t="s">
        <v>207</v>
      </c>
      <c r="D210" s="119" t="s">
        <v>2</v>
      </c>
      <c r="E210" s="159">
        <v>2.9</v>
      </c>
      <c r="F210" s="118"/>
      <c r="G210" s="118"/>
    </row>
    <row r="211" spans="2:7" s="29" customFormat="1" ht="24" x14ac:dyDescent="0.2">
      <c r="B211" s="141">
        <f t="shared" ref="B211:B226" si="7">B210+1</f>
        <v>3</v>
      </c>
      <c r="C211" s="52" t="s">
        <v>250</v>
      </c>
      <c r="D211" s="119" t="s">
        <v>2</v>
      </c>
      <c r="E211" s="159">
        <v>3.7</v>
      </c>
      <c r="F211" s="118"/>
      <c r="G211" s="118"/>
    </row>
    <row r="212" spans="2:7" ht="24" x14ac:dyDescent="0.2">
      <c r="B212" s="141">
        <f t="shared" si="7"/>
        <v>4</v>
      </c>
      <c r="C212" s="52" t="s">
        <v>87</v>
      </c>
      <c r="D212" s="119" t="s">
        <v>7</v>
      </c>
      <c r="E212" s="159">
        <v>24</v>
      </c>
    </row>
    <row r="213" spans="2:7" ht="24" x14ac:dyDescent="0.2">
      <c r="B213" s="141">
        <f t="shared" si="7"/>
        <v>5</v>
      </c>
      <c r="C213" s="30" t="s">
        <v>251</v>
      </c>
      <c r="D213" s="26" t="s">
        <v>2</v>
      </c>
      <c r="E213" s="159">
        <v>2.2000000000000002</v>
      </c>
    </row>
    <row r="214" spans="2:7" ht="48" x14ac:dyDescent="0.2">
      <c r="B214" s="141">
        <f t="shared" si="7"/>
        <v>6</v>
      </c>
      <c r="C214" s="27" t="s">
        <v>252</v>
      </c>
      <c r="D214" s="119" t="s">
        <v>2</v>
      </c>
      <c r="E214" s="159">
        <v>4.3</v>
      </c>
    </row>
    <row r="215" spans="2:7" x14ac:dyDescent="0.2">
      <c r="B215" s="141">
        <f t="shared" si="7"/>
        <v>7</v>
      </c>
      <c r="C215" s="52" t="s">
        <v>88</v>
      </c>
      <c r="D215" s="119" t="s">
        <v>89</v>
      </c>
      <c r="E215" s="159">
        <v>0.05</v>
      </c>
    </row>
    <row r="216" spans="2:7" ht="48" x14ac:dyDescent="0.2">
      <c r="B216" s="141">
        <f t="shared" si="7"/>
        <v>8</v>
      </c>
      <c r="C216" s="52" t="s">
        <v>253</v>
      </c>
      <c r="D216" s="119" t="s">
        <v>2</v>
      </c>
      <c r="E216" s="159">
        <v>3.6</v>
      </c>
    </row>
    <row r="217" spans="2:7" ht="36" x14ac:dyDescent="0.2">
      <c r="B217" s="141">
        <f t="shared" si="7"/>
        <v>9</v>
      </c>
      <c r="C217" s="52" t="s">
        <v>255</v>
      </c>
      <c r="D217" s="119" t="s">
        <v>12</v>
      </c>
      <c r="E217" s="159">
        <v>1.4</v>
      </c>
    </row>
    <row r="218" spans="2:7" ht="36" x14ac:dyDescent="0.2">
      <c r="B218" s="141">
        <f t="shared" si="7"/>
        <v>10</v>
      </c>
      <c r="C218" s="52" t="s">
        <v>254</v>
      </c>
      <c r="D218" s="119" t="s">
        <v>12</v>
      </c>
      <c r="E218" s="159">
        <v>0.5</v>
      </c>
    </row>
    <row r="219" spans="2:7" ht="48" x14ac:dyDescent="0.2">
      <c r="B219" s="141">
        <f t="shared" si="7"/>
        <v>11</v>
      </c>
      <c r="C219" s="52" t="s">
        <v>256</v>
      </c>
      <c r="D219" s="119" t="s">
        <v>12</v>
      </c>
      <c r="E219" s="159">
        <v>0.5</v>
      </c>
    </row>
    <row r="220" spans="2:7" ht="24" x14ac:dyDescent="0.2">
      <c r="B220" s="141">
        <f t="shared" si="7"/>
        <v>12</v>
      </c>
      <c r="C220" s="52" t="s">
        <v>174</v>
      </c>
      <c r="D220" s="119" t="s">
        <v>7</v>
      </c>
      <c r="E220" s="159">
        <v>3</v>
      </c>
    </row>
    <row r="221" spans="2:7" ht="24" x14ac:dyDescent="0.2">
      <c r="B221" s="141">
        <f t="shared" si="7"/>
        <v>13</v>
      </c>
      <c r="C221" s="52" t="s">
        <v>175</v>
      </c>
      <c r="D221" s="119" t="s">
        <v>11</v>
      </c>
      <c r="E221" s="159">
        <v>8</v>
      </c>
    </row>
    <row r="222" spans="2:7" x14ac:dyDescent="0.2">
      <c r="B222" s="141">
        <f t="shared" si="7"/>
        <v>14</v>
      </c>
      <c r="C222" s="52" t="s">
        <v>288</v>
      </c>
      <c r="D222" s="119" t="s">
        <v>4</v>
      </c>
      <c r="E222" s="159">
        <v>1</v>
      </c>
    </row>
    <row r="223" spans="2:7" x14ac:dyDescent="0.2">
      <c r="B223" s="141">
        <f t="shared" si="7"/>
        <v>15</v>
      </c>
      <c r="C223" s="52" t="s">
        <v>176</v>
      </c>
      <c r="D223" s="119" t="s">
        <v>4</v>
      </c>
      <c r="E223" s="159">
        <v>1</v>
      </c>
    </row>
    <row r="224" spans="2:7" ht="24" x14ac:dyDescent="0.2">
      <c r="B224" s="141">
        <f t="shared" si="7"/>
        <v>16</v>
      </c>
      <c r="C224" s="52" t="s">
        <v>289</v>
      </c>
      <c r="D224" s="119" t="s">
        <v>4</v>
      </c>
      <c r="E224" s="159">
        <v>1</v>
      </c>
    </row>
    <row r="225" spans="2:7" ht="36" x14ac:dyDescent="0.2">
      <c r="B225" s="141">
        <f t="shared" si="7"/>
        <v>17</v>
      </c>
      <c r="C225" s="52" t="s">
        <v>167</v>
      </c>
      <c r="D225" s="119" t="s">
        <v>11</v>
      </c>
      <c r="E225" s="159">
        <v>8</v>
      </c>
    </row>
    <row r="226" spans="2:7" x14ac:dyDescent="0.2">
      <c r="B226" s="141">
        <f t="shared" si="7"/>
        <v>18</v>
      </c>
      <c r="C226" s="52" t="s">
        <v>169</v>
      </c>
      <c r="D226" s="119" t="s">
        <v>170</v>
      </c>
      <c r="E226" s="159">
        <v>0.08</v>
      </c>
    </row>
    <row r="227" spans="2:7" x14ac:dyDescent="0.2">
      <c r="B227" s="140"/>
      <c r="C227" s="142"/>
      <c r="D227" s="140"/>
      <c r="E227" s="165"/>
    </row>
    <row r="228" spans="2:7" ht="47.25" x14ac:dyDescent="0.2">
      <c r="B228" s="140"/>
      <c r="C228" s="143" t="s">
        <v>290</v>
      </c>
      <c r="D228" s="140"/>
      <c r="E228" s="165"/>
    </row>
    <row r="229" spans="2:7" ht="36" x14ac:dyDescent="0.2">
      <c r="B229" s="141">
        <v>1</v>
      </c>
      <c r="C229" s="27" t="s">
        <v>249</v>
      </c>
      <c r="D229" s="119" t="s">
        <v>2</v>
      </c>
      <c r="E229" s="159">
        <v>6.7</v>
      </c>
    </row>
    <row r="230" spans="2:7" ht="36" x14ac:dyDescent="0.2">
      <c r="B230" s="141">
        <f>B229+1</f>
        <v>2</v>
      </c>
      <c r="C230" s="27" t="s">
        <v>207</v>
      </c>
      <c r="D230" s="119" t="s">
        <v>2</v>
      </c>
      <c r="E230" s="159">
        <v>2.9</v>
      </c>
    </row>
    <row r="231" spans="2:7" ht="24" x14ac:dyDescent="0.2">
      <c r="B231" s="141">
        <f t="shared" ref="B231:B246" si="8">B230+1</f>
        <v>3</v>
      </c>
      <c r="C231" s="52" t="s">
        <v>250</v>
      </c>
      <c r="D231" s="119" t="s">
        <v>2</v>
      </c>
      <c r="E231" s="159">
        <v>3.7</v>
      </c>
    </row>
    <row r="232" spans="2:7" ht="24" x14ac:dyDescent="0.2">
      <c r="B232" s="141">
        <f t="shared" si="8"/>
        <v>4</v>
      </c>
      <c r="C232" s="52" t="s">
        <v>87</v>
      </c>
      <c r="D232" s="119" t="s">
        <v>7</v>
      </c>
      <c r="E232" s="159">
        <v>24</v>
      </c>
    </row>
    <row r="233" spans="2:7" ht="24" x14ac:dyDescent="0.2">
      <c r="B233" s="141">
        <f t="shared" si="8"/>
        <v>5</v>
      </c>
      <c r="C233" s="30" t="s">
        <v>251</v>
      </c>
      <c r="D233" s="26" t="s">
        <v>2</v>
      </c>
      <c r="E233" s="159">
        <v>2.2000000000000002</v>
      </c>
    </row>
    <row r="234" spans="2:7" ht="48" x14ac:dyDescent="0.2">
      <c r="B234" s="141">
        <f t="shared" si="8"/>
        <v>6</v>
      </c>
      <c r="C234" s="27" t="s">
        <v>252</v>
      </c>
      <c r="D234" s="119" t="s">
        <v>2</v>
      </c>
      <c r="E234" s="159">
        <v>4.0999999999999996</v>
      </c>
    </row>
    <row r="235" spans="2:7" x14ac:dyDescent="0.2">
      <c r="B235" s="141">
        <f t="shared" si="8"/>
        <v>7</v>
      </c>
      <c r="C235" s="52" t="s">
        <v>88</v>
      </c>
      <c r="D235" s="119" t="s">
        <v>89</v>
      </c>
      <c r="E235" s="159">
        <v>0.05</v>
      </c>
    </row>
    <row r="236" spans="2:7" ht="48" x14ac:dyDescent="0.2">
      <c r="B236" s="141">
        <f t="shared" si="8"/>
        <v>8</v>
      </c>
      <c r="C236" s="52" t="s">
        <v>291</v>
      </c>
      <c r="D236" s="119" t="s">
        <v>2</v>
      </c>
      <c r="E236" s="159">
        <v>3.6</v>
      </c>
    </row>
    <row r="237" spans="2:7" ht="36" x14ac:dyDescent="0.2">
      <c r="B237" s="141">
        <f t="shared" si="8"/>
        <v>9</v>
      </c>
      <c r="C237" s="52" t="s">
        <v>255</v>
      </c>
      <c r="D237" s="119" t="s">
        <v>12</v>
      </c>
      <c r="E237" s="159">
        <v>1.4</v>
      </c>
    </row>
    <row r="238" spans="2:7" ht="36" x14ac:dyDescent="0.2">
      <c r="B238" s="141">
        <f t="shared" si="8"/>
        <v>10</v>
      </c>
      <c r="C238" s="52" t="s">
        <v>254</v>
      </c>
      <c r="D238" s="119" t="s">
        <v>12</v>
      </c>
      <c r="E238" s="159">
        <v>0.5</v>
      </c>
    </row>
    <row r="239" spans="2:7" s="29" customFormat="1" ht="48" x14ac:dyDescent="0.2">
      <c r="B239" s="141">
        <f t="shared" si="8"/>
        <v>11</v>
      </c>
      <c r="C239" s="52" t="s">
        <v>256</v>
      </c>
      <c r="D239" s="119" t="s">
        <v>12</v>
      </c>
      <c r="E239" s="159">
        <v>0.5</v>
      </c>
      <c r="F239" s="118"/>
      <c r="G239" s="118"/>
    </row>
    <row r="240" spans="2:7" ht="24" x14ac:dyDescent="0.2">
      <c r="B240" s="141">
        <f t="shared" si="8"/>
        <v>12</v>
      </c>
      <c r="C240" s="52" t="s">
        <v>174</v>
      </c>
      <c r="D240" s="119" t="s">
        <v>7</v>
      </c>
      <c r="E240" s="159">
        <v>3</v>
      </c>
    </row>
    <row r="241" spans="2:7" x14ac:dyDescent="0.2">
      <c r="B241" s="141">
        <f t="shared" si="8"/>
        <v>13</v>
      </c>
      <c r="C241" s="52" t="s">
        <v>98</v>
      </c>
      <c r="D241" s="119" t="s">
        <v>11</v>
      </c>
      <c r="E241" s="159">
        <v>8</v>
      </c>
    </row>
    <row r="242" spans="2:7" x14ac:dyDescent="0.2">
      <c r="B242" s="141">
        <f t="shared" si="8"/>
        <v>14</v>
      </c>
      <c r="C242" s="52" t="s">
        <v>292</v>
      </c>
      <c r="D242" s="119" t="s">
        <v>4</v>
      </c>
      <c r="E242" s="159">
        <v>1</v>
      </c>
    </row>
    <row r="243" spans="2:7" x14ac:dyDescent="0.2">
      <c r="B243" s="141">
        <f t="shared" si="8"/>
        <v>15</v>
      </c>
      <c r="C243" s="52" t="s">
        <v>293</v>
      </c>
      <c r="D243" s="119" t="s">
        <v>4</v>
      </c>
      <c r="E243" s="159">
        <v>1</v>
      </c>
    </row>
    <row r="244" spans="2:7" ht="24" x14ac:dyDescent="0.2">
      <c r="B244" s="141">
        <f t="shared" si="8"/>
        <v>16</v>
      </c>
      <c r="C244" s="52" t="s">
        <v>294</v>
      </c>
      <c r="D244" s="119" t="s">
        <v>4</v>
      </c>
      <c r="E244" s="159">
        <v>1</v>
      </c>
    </row>
    <row r="245" spans="2:7" ht="36" x14ac:dyDescent="0.2">
      <c r="B245" s="141">
        <f t="shared" si="8"/>
        <v>17</v>
      </c>
      <c r="C245" s="52" t="s">
        <v>167</v>
      </c>
      <c r="D245" s="119" t="s">
        <v>11</v>
      </c>
      <c r="E245" s="159">
        <v>8</v>
      </c>
    </row>
    <row r="246" spans="2:7" x14ac:dyDescent="0.2">
      <c r="B246" s="141">
        <f t="shared" si="8"/>
        <v>18</v>
      </c>
      <c r="C246" s="52" t="s">
        <v>169</v>
      </c>
      <c r="D246" s="119" t="s">
        <v>170</v>
      </c>
      <c r="E246" s="159">
        <v>0.08</v>
      </c>
    </row>
    <row r="247" spans="2:7" x14ac:dyDescent="0.2">
      <c r="B247" s="140"/>
      <c r="C247" s="142"/>
      <c r="D247" s="140"/>
      <c r="E247" s="165"/>
    </row>
    <row r="248" spans="2:7" ht="47.25" x14ac:dyDescent="0.2">
      <c r="B248" s="140"/>
      <c r="C248" s="143" t="s">
        <v>295</v>
      </c>
      <c r="D248" s="140"/>
      <c r="E248" s="165"/>
    </row>
    <row r="249" spans="2:7" ht="36" x14ac:dyDescent="0.2">
      <c r="B249" s="141">
        <v>1</v>
      </c>
      <c r="C249" s="27" t="s">
        <v>249</v>
      </c>
      <c r="D249" s="119" t="s">
        <v>2</v>
      </c>
      <c r="E249" s="159">
        <v>6.7</v>
      </c>
    </row>
    <row r="250" spans="2:7" ht="36" x14ac:dyDescent="0.2">
      <c r="B250" s="141">
        <f>B249+1</f>
        <v>2</v>
      </c>
      <c r="C250" s="27" t="s">
        <v>207</v>
      </c>
      <c r="D250" s="119" t="s">
        <v>2</v>
      </c>
      <c r="E250" s="159">
        <v>2.9</v>
      </c>
    </row>
    <row r="251" spans="2:7" s="29" customFormat="1" ht="24" x14ac:dyDescent="0.2">
      <c r="B251" s="141">
        <f t="shared" ref="B251:B267" si="9">B250+1</f>
        <v>3</v>
      </c>
      <c r="C251" s="52" t="s">
        <v>250</v>
      </c>
      <c r="D251" s="119" t="s">
        <v>2</v>
      </c>
      <c r="E251" s="159">
        <v>3.7</v>
      </c>
      <c r="F251" s="118"/>
      <c r="G251" s="118"/>
    </row>
    <row r="252" spans="2:7" ht="24" x14ac:dyDescent="0.2">
      <c r="B252" s="141">
        <f t="shared" si="9"/>
        <v>4</v>
      </c>
      <c r="C252" s="52" t="s">
        <v>87</v>
      </c>
      <c r="D252" s="119" t="s">
        <v>7</v>
      </c>
      <c r="E252" s="159">
        <v>24</v>
      </c>
    </row>
    <row r="253" spans="2:7" ht="24" x14ac:dyDescent="0.2">
      <c r="B253" s="141">
        <f t="shared" si="9"/>
        <v>5</v>
      </c>
      <c r="C253" s="30" t="s">
        <v>251</v>
      </c>
      <c r="D253" s="26" t="s">
        <v>2</v>
      </c>
      <c r="E253" s="159">
        <v>2.2000000000000002</v>
      </c>
    </row>
    <row r="254" spans="2:7" ht="48" x14ac:dyDescent="0.2">
      <c r="B254" s="141">
        <f t="shared" si="9"/>
        <v>6</v>
      </c>
      <c r="C254" s="27" t="s">
        <v>252</v>
      </c>
      <c r="D254" s="119" t="s">
        <v>2</v>
      </c>
      <c r="E254" s="159">
        <v>4.0999999999999996</v>
      </c>
    </row>
    <row r="255" spans="2:7" x14ac:dyDescent="0.2">
      <c r="B255" s="141">
        <f t="shared" si="9"/>
        <v>7</v>
      </c>
      <c r="C255" s="52" t="s">
        <v>88</v>
      </c>
      <c r="D255" s="119" t="s">
        <v>89</v>
      </c>
      <c r="E255" s="159">
        <v>0.05</v>
      </c>
    </row>
    <row r="256" spans="2:7" ht="48" x14ac:dyDescent="0.2">
      <c r="B256" s="141">
        <f t="shared" si="9"/>
        <v>8</v>
      </c>
      <c r="C256" s="52" t="s">
        <v>296</v>
      </c>
      <c r="D256" s="119" t="s">
        <v>2</v>
      </c>
      <c r="E256" s="159">
        <v>3.6</v>
      </c>
    </row>
    <row r="257" spans="2:7" ht="36" x14ac:dyDescent="0.2">
      <c r="B257" s="141">
        <f t="shared" si="9"/>
        <v>9</v>
      </c>
      <c r="C257" s="52" t="s">
        <v>300</v>
      </c>
      <c r="D257" s="119" t="s">
        <v>12</v>
      </c>
      <c r="E257" s="159">
        <v>1.4</v>
      </c>
    </row>
    <row r="258" spans="2:7" ht="36" x14ac:dyDescent="0.2">
      <c r="B258" s="141">
        <f t="shared" si="9"/>
        <v>10</v>
      </c>
      <c r="C258" s="52" t="s">
        <v>254</v>
      </c>
      <c r="D258" s="119" t="s">
        <v>12</v>
      </c>
      <c r="E258" s="159">
        <v>0.5</v>
      </c>
    </row>
    <row r="259" spans="2:7" ht="48" x14ac:dyDescent="0.2">
      <c r="B259" s="141">
        <f t="shared" si="9"/>
        <v>11</v>
      </c>
      <c r="C259" s="52" t="s">
        <v>256</v>
      </c>
      <c r="D259" s="119" t="s">
        <v>12</v>
      </c>
      <c r="E259" s="159">
        <v>0.5</v>
      </c>
    </row>
    <row r="260" spans="2:7" ht="24" x14ac:dyDescent="0.2">
      <c r="B260" s="141">
        <f t="shared" si="9"/>
        <v>12</v>
      </c>
      <c r="C260" s="52" t="s">
        <v>174</v>
      </c>
      <c r="D260" s="119" t="s">
        <v>7</v>
      </c>
      <c r="E260" s="159">
        <v>3</v>
      </c>
    </row>
    <row r="261" spans="2:7" x14ac:dyDescent="0.2">
      <c r="B261" s="141">
        <f t="shared" si="9"/>
        <v>13</v>
      </c>
      <c r="C261" s="52" t="s">
        <v>97</v>
      </c>
      <c r="D261" s="119" t="s">
        <v>11</v>
      </c>
      <c r="E261" s="159">
        <v>8</v>
      </c>
    </row>
    <row r="262" spans="2:7" ht="24" x14ac:dyDescent="0.2">
      <c r="B262" s="141">
        <f t="shared" si="9"/>
        <v>14</v>
      </c>
      <c r="C262" s="52" t="s">
        <v>162</v>
      </c>
      <c r="D262" s="119" t="s">
        <v>11</v>
      </c>
      <c r="E262" s="159">
        <v>8</v>
      </c>
    </row>
    <row r="263" spans="2:7" x14ac:dyDescent="0.2">
      <c r="B263" s="141">
        <f t="shared" si="9"/>
        <v>15</v>
      </c>
      <c r="C263" s="52" t="s">
        <v>297</v>
      </c>
      <c r="D263" s="119" t="s">
        <v>4</v>
      </c>
      <c r="E263" s="159">
        <v>1</v>
      </c>
    </row>
    <row r="264" spans="2:7" s="29" customFormat="1" x14ac:dyDescent="0.2">
      <c r="B264" s="141">
        <f t="shared" si="9"/>
        <v>16</v>
      </c>
      <c r="C264" s="52" t="s">
        <v>298</v>
      </c>
      <c r="D264" s="119" t="s">
        <v>4</v>
      </c>
      <c r="E264" s="159">
        <v>1</v>
      </c>
      <c r="F264" s="118"/>
      <c r="G264" s="118"/>
    </row>
    <row r="265" spans="2:7" x14ac:dyDescent="0.2">
      <c r="B265" s="141">
        <f t="shared" si="9"/>
        <v>17</v>
      </c>
      <c r="C265" s="52" t="s">
        <v>299</v>
      </c>
      <c r="D265" s="119" t="s">
        <v>4</v>
      </c>
      <c r="E265" s="159">
        <v>1</v>
      </c>
    </row>
    <row r="266" spans="2:7" ht="36" x14ac:dyDescent="0.2">
      <c r="B266" s="141">
        <f t="shared" si="9"/>
        <v>18</v>
      </c>
      <c r="C266" s="52" t="s">
        <v>167</v>
      </c>
      <c r="D266" s="119" t="s">
        <v>11</v>
      </c>
      <c r="E266" s="159">
        <v>8</v>
      </c>
    </row>
    <row r="267" spans="2:7" x14ac:dyDescent="0.2">
      <c r="B267" s="141">
        <f t="shared" si="9"/>
        <v>19</v>
      </c>
      <c r="C267" s="52" t="s">
        <v>169</v>
      </c>
      <c r="D267" s="119" t="s">
        <v>170</v>
      </c>
      <c r="E267" s="159">
        <v>0.08</v>
      </c>
    </row>
    <row r="268" spans="2:7" x14ac:dyDescent="0.2">
      <c r="B268" s="21"/>
      <c r="C268" s="21"/>
      <c r="D268" s="21"/>
    </row>
    <row r="269" spans="2:7" x14ac:dyDescent="0.2">
      <c r="B269" s="21"/>
      <c r="C269" s="21"/>
      <c r="D269" s="21"/>
    </row>
    <row r="270" spans="2:7" x14ac:dyDescent="0.2">
      <c r="B270" s="21"/>
      <c r="C270" s="21"/>
      <c r="D270" s="21"/>
    </row>
    <row r="271" spans="2:7" ht="57.75" customHeight="1" x14ac:dyDescent="0.2">
      <c r="B271" s="21"/>
      <c r="C271" s="237" t="s">
        <v>301</v>
      </c>
      <c r="D271" s="237"/>
      <c r="E271" s="237"/>
      <c r="F271" s="237"/>
    </row>
    <row r="272" spans="2:7" ht="31.5" x14ac:dyDescent="0.2">
      <c r="B272" s="140"/>
      <c r="C272" s="145" t="s">
        <v>302</v>
      </c>
      <c r="D272" s="144" t="s">
        <v>15</v>
      </c>
      <c r="E272" s="164" t="s">
        <v>1</v>
      </c>
    </row>
    <row r="273" spans="2:5" ht="36" x14ac:dyDescent="0.2">
      <c r="B273" s="141">
        <v>1</v>
      </c>
      <c r="C273" s="27" t="s">
        <v>249</v>
      </c>
      <c r="D273" s="119" t="s">
        <v>2</v>
      </c>
      <c r="E273" s="159">
        <v>3.7</v>
      </c>
    </row>
    <row r="274" spans="2:5" x14ac:dyDescent="0.2">
      <c r="B274" s="141">
        <f>B273+1</f>
        <v>2</v>
      </c>
      <c r="C274" s="52" t="s">
        <v>303</v>
      </c>
      <c r="D274" s="119" t="s">
        <v>2</v>
      </c>
      <c r="E274" s="159">
        <v>0.5</v>
      </c>
    </row>
    <row r="275" spans="2:5" ht="36" x14ac:dyDescent="0.2">
      <c r="B275" s="141">
        <f t="shared" ref="B275:B286" si="10">B274+1</f>
        <v>3</v>
      </c>
      <c r="C275" s="27" t="s">
        <v>207</v>
      </c>
      <c r="D275" s="119" t="s">
        <v>2</v>
      </c>
      <c r="E275" s="159">
        <v>1.8</v>
      </c>
    </row>
    <row r="276" spans="2:5" ht="24" x14ac:dyDescent="0.2">
      <c r="B276" s="141">
        <f t="shared" si="10"/>
        <v>4</v>
      </c>
      <c r="C276" s="52" t="s">
        <v>250</v>
      </c>
      <c r="D276" s="119" t="s">
        <v>2</v>
      </c>
      <c r="E276" s="159">
        <v>1.9</v>
      </c>
    </row>
    <row r="277" spans="2:5" ht="24" x14ac:dyDescent="0.2">
      <c r="B277" s="141">
        <f t="shared" si="10"/>
        <v>5</v>
      </c>
      <c r="C277" s="52" t="s">
        <v>87</v>
      </c>
      <c r="D277" s="119" t="s">
        <v>7</v>
      </c>
      <c r="E277" s="159">
        <v>15</v>
      </c>
    </row>
    <row r="278" spans="2:5" ht="24" x14ac:dyDescent="0.2">
      <c r="B278" s="141">
        <f t="shared" si="10"/>
        <v>6</v>
      </c>
      <c r="C278" s="30" t="s">
        <v>251</v>
      </c>
      <c r="D278" s="26" t="s">
        <v>2</v>
      </c>
      <c r="E278" s="159">
        <v>2.2000000000000002</v>
      </c>
    </row>
    <row r="279" spans="2:5" ht="48" x14ac:dyDescent="0.2">
      <c r="B279" s="141">
        <f t="shared" si="10"/>
        <v>7</v>
      </c>
      <c r="C279" s="27" t="s">
        <v>252</v>
      </c>
      <c r="D279" s="119" t="s">
        <v>2</v>
      </c>
      <c r="E279" s="159">
        <v>4.3</v>
      </c>
    </row>
    <row r="280" spans="2:5" ht="24" x14ac:dyDescent="0.2">
      <c r="B280" s="141">
        <f t="shared" si="10"/>
        <v>8</v>
      </c>
      <c r="C280" s="52" t="s">
        <v>174</v>
      </c>
      <c r="D280" s="119" t="s">
        <v>7</v>
      </c>
      <c r="E280" s="159">
        <v>3</v>
      </c>
    </row>
    <row r="281" spans="2:5" ht="24" x14ac:dyDescent="0.2">
      <c r="B281" s="141">
        <f t="shared" si="10"/>
        <v>9</v>
      </c>
      <c r="C281" s="52" t="s">
        <v>175</v>
      </c>
      <c r="D281" s="119" t="s">
        <v>11</v>
      </c>
      <c r="E281" s="159">
        <v>8</v>
      </c>
    </row>
    <row r="282" spans="2:5" x14ac:dyDescent="0.2">
      <c r="B282" s="141">
        <f t="shared" si="10"/>
        <v>10</v>
      </c>
      <c r="C282" s="52" t="s">
        <v>288</v>
      </c>
      <c r="D282" s="119" t="s">
        <v>4</v>
      </c>
      <c r="E282" s="159">
        <v>1</v>
      </c>
    </row>
    <row r="283" spans="2:5" x14ac:dyDescent="0.2">
      <c r="B283" s="141">
        <f t="shared" si="10"/>
        <v>11</v>
      </c>
      <c r="C283" s="52" t="s">
        <v>176</v>
      </c>
      <c r="D283" s="119" t="s">
        <v>4</v>
      </c>
      <c r="E283" s="159">
        <v>1</v>
      </c>
    </row>
    <row r="284" spans="2:5" ht="24" x14ac:dyDescent="0.2">
      <c r="B284" s="141">
        <f t="shared" si="10"/>
        <v>12</v>
      </c>
      <c r="C284" s="52" t="s">
        <v>289</v>
      </c>
      <c r="D284" s="119" t="s">
        <v>4</v>
      </c>
      <c r="E284" s="159">
        <v>1</v>
      </c>
    </row>
    <row r="285" spans="2:5" ht="36" x14ac:dyDescent="0.2">
      <c r="B285" s="141">
        <f t="shared" si="10"/>
        <v>13</v>
      </c>
      <c r="C285" s="52" t="s">
        <v>167</v>
      </c>
      <c r="D285" s="119" t="s">
        <v>11</v>
      </c>
      <c r="E285" s="159">
        <v>8</v>
      </c>
    </row>
    <row r="286" spans="2:5" x14ac:dyDescent="0.2">
      <c r="B286" s="141">
        <f t="shared" si="10"/>
        <v>14</v>
      </c>
      <c r="C286" s="52" t="s">
        <v>169</v>
      </c>
      <c r="D286" s="119" t="s">
        <v>170</v>
      </c>
      <c r="E286" s="159">
        <v>0.08</v>
      </c>
    </row>
    <row r="287" spans="2:5" x14ac:dyDescent="0.2">
      <c r="B287" s="28"/>
      <c r="C287" s="28"/>
      <c r="D287" s="28"/>
      <c r="E287" s="147"/>
    </row>
    <row r="288" spans="2:5" ht="31.5" x14ac:dyDescent="0.2">
      <c r="B288" s="140"/>
      <c r="C288" s="143" t="s">
        <v>304</v>
      </c>
      <c r="D288" s="140"/>
      <c r="E288" s="165"/>
    </row>
    <row r="289" spans="2:7" ht="36" x14ac:dyDescent="0.2">
      <c r="B289" s="141">
        <v>1</v>
      </c>
      <c r="C289" s="27" t="s">
        <v>249</v>
      </c>
      <c r="D289" s="119" t="s">
        <v>2</v>
      </c>
      <c r="E289" s="159">
        <v>3.7</v>
      </c>
    </row>
    <row r="290" spans="2:7" x14ac:dyDescent="0.2">
      <c r="B290" s="141">
        <f>B289+1</f>
        <v>2</v>
      </c>
      <c r="C290" s="52" t="s">
        <v>303</v>
      </c>
      <c r="D290" s="119" t="s">
        <v>2</v>
      </c>
      <c r="E290" s="159">
        <v>0.5</v>
      </c>
    </row>
    <row r="291" spans="2:7" ht="36" x14ac:dyDescent="0.2">
      <c r="B291" s="141">
        <f t="shared" ref="B291:B302" si="11">B290+1</f>
        <v>3</v>
      </c>
      <c r="C291" s="27" t="s">
        <v>207</v>
      </c>
      <c r="D291" s="119" t="s">
        <v>2</v>
      </c>
      <c r="E291" s="159">
        <v>1.8</v>
      </c>
    </row>
    <row r="292" spans="2:7" s="29" customFormat="1" ht="24" x14ac:dyDescent="0.2">
      <c r="B292" s="141">
        <f t="shared" si="11"/>
        <v>4</v>
      </c>
      <c r="C292" s="52" t="s">
        <v>250</v>
      </c>
      <c r="D292" s="119" t="s">
        <v>2</v>
      </c>
      <c r="E292" s="159">
        <v>1.9</v>
      </c>
      <c r="F292" s="118"/>
      <c r="G292" s="118"/>
    </row>
    <row r="293" spans="2:7" ht="24" x14ac:dyDescent="0.2">
      <c r="B293" s="141">
        <f t="shared" si="11"/>
        <v>5</v>
      </c>
      <c r="C293" s="52" t="s">
        <v>87</v>
      </c>
      <c r="D293" s="119" t="s">
        <v>7</v>
      </c>
      <c r="E293" s="159">
        <v>15</v>
      </c>
    </row>
    <row r="294" spans="2:7" s="29" customFormat="1" ht="24" x14ac:dyDescent="0.2">
      <c r="B294" s="141">
        <f t="shared" si="11"/>
        <v>6</v>
      </c>
      <c r="C294" s="30" t="s">
        <v>251</v>
      </c>
      <c r="D294" s="26" t="s">
        <v>2</v>
      </c>
      <c r="E294" s="159">
        <v>2.2000000000000002</v>
      </c>
      <c r="F294" s="118"/>
      <c r="G294" s="118"/>
    </row>
    <row r="295" spans="2:7" ht="48" x14ac:dyDescent="0.2">
      <c r="B295" s="141">
        <f t="shared" si="11"/>
        <v>7</v>
      </c>
      <c r="C295" s="27" t="s">
        <v>252</v>
      </c>
      <c r="D295" s="119" t="s">
        <v>2</v>
      </c>
      <c r="E295" s="159">
        <v>4.3</v>
      </c>
    </row>
    <row r="296" spans="2:7" ht="24" x14ac:dyDescent="0.2">
      <c r="B296" s="141">
        <f t="shared" si="11"/>
        <v>8</v>
      </c>
      <c r="C296" s="52" t="s">
        <v>174</v>
      </c>
      <c r="D296" s="119" t="s">
        <v>7</v>
      </c>
      <c r="E296" s="159">
        <v>3</v>
      </c>
    </row>
    <row r="297" spans="2:7" x14ac:dyDescent="0.2">
      <c r="B297" s="141">
        <f t="shared" si="11"/>
        <v>9</v>
      </c>
      <c r="C297" s="52" t="s">
        <v>98</v>
      </c>
      <c r="D297" s="119" t="s">
        <v>11</v>
      </c>
      <c r="E297" s="159">
        <v>8</v>
      </c>
    </row>
    <row r="298" spans="2:7" x14ac:dyDescent="0.2">
      <c r="B298" s="141">
        <f t="shared" si="11"/>
        <v>10</v>
      </c>
      <c r="C298" s="52" t="s">
        <v>292</v>
      </c>
      <c r="D298" s="119" t="s">
        <v>4</v>
      </c>
      <c r="E298" s="159">
        <v>1</v>
      </c>
    </row>
    <row r="299" spans="2:7" x14ac:dyDescent="0.2">
      <c r="B299" s="141">
        <f t="shared" si="11"/>
        <v>11</v>
      </c>
      <c r="C299" s="52" t="s">
        <v>293</v>
      </c>
      <c r="D299" s="119" t="s">
        <v>4</v>
      </c>
      <c r="E299" s="159">
        <v>1</v>
      </c>
    </row>
    <row r="300" spans="2:7" ht="24" x14ac:dyDescent="0.2">
      <c r="B300" s="141">
        <f t="shared" si="11"/>
        <v>12</v>
      </c>
      <c r="C300" s="52" t="s">
        <v>294</v>
      </c>
      <c r="D300" s="119" t="s">
        <v>4</v>
      </c>
      <c r="E300" s="159">
        <v>1</v>
      </c>
    </row>
    <row r="301" spans="2:7" ht="36" x14ac:dyDescent="0.2">
      <c r="B301" s="141">
        <f t="shared" si="11"/>
        <v>13</v>
      </c>
      <c r="C301" s="52" t="s">
        <v>167</v>
      </c>
      <c r="D301" s="119" t="s">
        <v>11</v>
      </c>
      <c r="E301" s="159">
        <v>8</v>
      </c>
    </row>
    <row r="302" spans="2:7" x14ac:dyDescent="0.2">
      <c r="B302" s="141">
        <f t="shared" si="11"/>
        <v>14</v>
      </c>
      <c r="C302" s="52" t="s">
        <v>169</v>
      </c>
      <c r="D302" s="119" t="s">
        <v>170</v>
      </c>
      <c r="E302" s="159">
        <v>0.08</v>
      </c>
    </row>
    <row r="303" spans="2:7" x14ac:dyDescent="0.2">
      <c r="B303" s="140"/>
      <c r="C303" s="142"/>
      <c r="D303" s="140"/>
      <c r="E303" s="165"/>
    </row>
    <row r="304" spans="2:7" ht="31.5" x14ac:dyDescent="0.2">
      <c r="B304" s="140"/>
      <c r="C304" s="143" t="s">
        <v>305</v>
      </c>
      <c r="D304" s="140"/>
      <c r="E304" s="165"/>
    </row>
    <row r="305" spans="2:7" ht="36" x14ac:dyDescent="0.2">
      <c r="B305" s="141">
        <v>1</v>
      </c>
      <c r="C305" s="27" t="s">
        <v>249</v>
      </c>
      <c r="D305" s="119" t="s">
        <v>2</v>
      </c>
      <c r="E305" s="159">
        <v>3.7</v>
      </c>
    </row>
    <row r="306" spans="2:7" x14ac:dyDescent="0.2">
      <c r="B306" s="141">
        <f>B305+1</f>
        <v>2</v>
      </c>
      <c r="C306" s="52" t="s">
        <v>303</v>
      </c>
      <c r="D306" s="119" t="s">
        <v>2</v>
      </c>
      <c r="E306" s="159">
        <v>0.5</v>
      </c>
    </row>
    <row r="307" spans="2:7" ht="36" x14ac:dyDescent="0.2">
      <c r="B307" s="141">
        <f t="shared" ref="B307:B319" si="12">B306+1</f>
        <v>3</v>
      </c>
      <c r="C307" s="27" t="s">
        <v>207</v>
      </c>
      <c r="D307" s="119" t="s">
        <v>2</v>
      </c>
      <c r="E307" s="159">
        <v>1.8</v>
      </c>
    </row>
    <row r="308" spans="2:7" ht="24" x14ac:dyDescent="0.2">
      <c r="B308" s="141">
        <f t="shared" si="12"/>
        <v>4</v>
      </c>
      <c r="C308" s="52" t="s">
        <v>250</v>
      </c>
      <c r="D308" s="119" t="s">
        <v>2</v>
      </c>
      <c r="E308" s="159">
        <v>1.9</v>
      </c>
    </row>
    <row r="309" spans="2:7" ht="24" x14ac:dyDescent="0.2">
      <c r="B309" s="141">
        <f t="shared" si="12"/>
        <v>5</v>
      </c>
      <c r="C309" s="52" t="s">
        <v>87</v>
      </c>
      <c r="D309" s="119" t="s">
        <v>7</v>
      </c>
      <c r="E309" s="159">
        <v>15</v>
      </c>
    </row>
    <row r="310" spans="2:7" ht="24" x14ac:dyDescent="0.2">
      <c r="B310" s="141">
        <f t="shared" si="12"/>
        <v>6</v>
      </c>
      <c r="C310" s="30" t="s">
        <v>251</v>
      </c>
      <c r="D310" s="26" t="s">
        <v>2</v>
      </c>
      <c r="E310" s="159">
        <v>2.2000000000000002</v>
      </c>
    </row>
    <row r="311" spans="2:7" ht="48" x14ac:dyDescent="0.2">
      <c r="B311" s="141">
        <f t="shared" si="12"/>
        <v>7</v>
      </c>
      <c r="C311" s="27" t="s">
        <v>252</v>
      </c>
      <c r="D311" s="119" t="s">
        <v>2</v>
      </c>
      <c r="E311" s="159">
        <v>4.3</v>
      </c>
    </row>
    <row r="312" spans="2:7" ht="24" x14ac:dyDescent="0.2">
      <c r="B312" s="141">
        <f t="shared" si="12"/>
        <v>8</v>
      </c>
      <c r="C312" s="52" t="s">
        <v>174</v>
      </c>
      <c r="D312" s="119" t="s">
        <v>7</v>
      </c>
      <c r="E312" s="159">
        <v>3</v>
      </c>
    </row>
    <row r="313" spans="2:7" x14ac:dyDescent="0.2">
      <c r="B313" s="141">
        <f t="shared" si="12"/>
        <v>9</v>
      </c>
      <c r="C313" s="52" t="s">
        <v>97</v>
      </c>
      <c r="D313" s="119" t="s">
        <v>11</v>
      </c>
      <c r="E313" s="159">
        <v>8</v>
      </c>
    </row>
    <row r="314" spans="2:7" ht="24" x14ac:dyDescent="0.2">
      <c r="B314" s="141">
        <f t="shared" si="12"/>
        <v>10</v>
      </c>
      <c r="C314" s="52" t="s">
        <v>162</v>
      </c>
      <c r="D314" s="119" t="s">
        <v>11</v>
      </c>
      <c r="E314" s="159">
        <v>8</v>
      </c>
    </row>
    <row r="315" spans="2:7" x14ac:dyDescent="0.2">
      <c r="B315" s="141">
        <f t="shared" si="12"/>
        <v>11</v>
      </c>
      <c r="C315" s="52" t="s">
        <v>297</v>
      </c>
      <c r="D315" s="119" t="s">
        <v>4</v>
      </c>
      <c r="E315" s="159">
        <v>1</v>
      </c>
    </row>
    <row r="316" spans="2:7" x14ac:dyDescent="0.2">
      <c r="B316" s="141">
        <f t="shared" si="12"/>
        <v>12</v>
      </c>
      <c r="C316" s="52" t="s">
        <v>298</v>
      </c>
      <c r="D316" s="119" t="s">
        <v>4</v>
      </c>
      <c r="E316" s="159">
        <v>1</v>
      </c>
    </row>
    <row r="317" spans="2:7" s="29" customFormat="1" x14ac:dyDescent="0.2">
      <c r="B317" s="141">
        <f t="shared" si="12"/>
        <v>13</v>
      </c>
      <c r="C317" s="52" t="s">
        <v>299</v>
      </c>
      <c r="D317" s="119" t="s">
        <v>4</v>
      </c>
      <c r="E317" s="159">
        <v>1</v>
      </c>
      <c r="F317" s="118"/>
      <c r="G317" s="118"/>
    </row>
    <row r="318" spans="2:7" ht="36" x14ac:dyDescent="0.2">
      <c r="B318" s="141">
        <f t="shared" si="12"/>
        <v>14</v>
      </c>
      <c r="C318" s="52" t="s">
        <v>167</v>
      </c>
      <c r="D318" s="119" t="s">
        <v>11</v>
      </c>
      <c r="E318" s="159">
        <v>8</v>
      </c>
    </row>
    <row r="319" spans="2:7" x14ac:dyDescent="0.2">
      <c r="B319" s="141">
        <f t="shared" si="12"/>
        <v>15</v>
      </c>
      <c r="C319" s="52" t="s">
        <v>169</v>
      </c>
      <c r="D319" s="119" t="s">
        <v>170</v>
      </c>
      <c r="E319" s="159">
        <v>0.08</v>
      </c>
    </row>
    <row r="320" spans="2:7" x14ac:dyDescent="0.2">
      <c r="B320" s="21"/>
      <c r="C320" s="21"/>
      <c r="D320" s="21"/>
    </row>
    <row r="321" spans="2:4" x14ac:dyDescent="0.2">
      <c r="B321" s="21"/>
      <c r="C321" s="21"/>
      <c r="D321" s="21"/>
    </row>
    <row r="322" spans="2:4" x14ac:dyDescent="0.2">
      <c r="B322" s="21"/>
      <c r="C322" s="21"/>
      <c r="D322" s="21"/>
    </row>
    <row r="323" spans="2:4" x14ac:dyDescent="0.2">
      <c r="B323" s="21"/>
      <c r="C323" s="21"/>
      <c r="D323" s="21"/>
    </row>
    <row r="324" spans="2:4" x14ac:dyDescent="0.2">
      <c r="B324" s="21"/>
      <c r="C324" s="21"/>
      <c r="D324" s="21"/>
    </row>
    <row r="325" spans="2:4" x14ac:dyDescent="0.2">
      <c r="B325" s="21"/>
      <c r="C325" s="21"/>
      <c r="D325" s="21"/>
    </row>
    <row r="326" spans="2:4" x14ac:dyDescent="0.2">
      <c r="B326" s="21"/>
      <c r="C326" s="21"/>
      <c r="D326" s="21"/>
    </row>
    <row r="327" spans="2:4" x14ac:dyDescent="0.2">
      <c r="B327" s="21"/>
      <c r="C327" s="21"/>
      <c r="D327" s="21"/>
    </row>
    <row r="328" spans="2:4" x14ac:dyDescent="0.2">
      <c r="B328" s="21"/>
      <c r="C328" s="21"/>
      <c r="D328" s="21"/>
    </row>
    <row r="329" spans="2:4" x14ac:dyDescent="0.2">
      <c r="B329" s="21"/>
      <c r="C329" s="21"/>
      <c r="D329" s="21"/>
    </row>
    <row r="330" spans="2:4" x14ac:dyDescent="0.2">
      <c r="B330" s="21"/>
      <c r="C330" s="21"/>
      <c r="D330" s="21"/>
    </row>
    <row r="331" spans="2:4" x14ac:dyDescent="0.2">
      <c r="B331" s="21"/>
      <c r="C331" s="21"/>
      <c r="D331" s="21"/>
    </row>
    <row r="332" spans="2:4" x14ac:dyDescent="0.2">
      <c r="B332" s="21"/>
      <c r="C332" s="21"/>
      <c r="D332" s="21"/>
    </row>
    <row r="333" spans="2:4" x14ac:dyDescent="0.2">
      <c r="B333" s="21"/>
      <c r="C333" s="21"/>
      <c r="D333" s="21"/>
    </row>
    <row r="334" spans="2:4" x14ac:dyDescent="0.2">
      <c r="B334" s="21"/>
      <c r="C334" s="21"/>
      <c r="D334" s="21"/>
    </row>
    <row r="335" spans="2:4" x14ac:dyDescent="0.2">
      <c r="B335" s="21"/>
      <c r="C335" s="21"/>
      <c r="D335" s="21"/>
    </row>
    <row r="336" spans="2:4" x14ac:dyDescent="0.2">
      <c r="B336" s="21"/>
      <c r="C336" s="21"/>
      <c r="D336" s="21"/>
    </row>
    <row r="337" spans="2:7" x14ac:dyDescent="0.2">
      <c r="B337" s="21"/>
      <c r="C337" s="21"/>
      <c r="D337" s="21"/>
    </row>
    <row r="338" spans="2:7" s="29" customFormat="1" x14ac:dyDescent="0.2">
      <c r="E338" s="166"/>
      <c r="F338" s="118"/>
      <c r="G338" s="118"/>
    </row>
    <row r="339" spans="2:7" x14ac:dyDescent="0.2">
      <c r="B339" s="21"/>
      <c r="C339" s="21"/>
      <c r="D339" s="21"/>
    </row>
    <row r="340" spans="2:7" x14ac:dyDescent="0.2">
      <c r="B340" s="21"/>
      <c r="C340" s="21"/>
      <c r="D340" s="21"/>
    </row>
    <row r="341" spans="2:7" x14ac:dyDescent="0.2">
      <c r="B341" s="21"/>
      <c r="C341" s="21"/>
      <c r="D341" s="21"/>
    </row>
    <row r="342" spans="2:7" x14ac:dyDescent="0.2">
      <c r="B342" s="21"/>
      <c r="C342" s="21"/>
      <c r="D342" s="21"/>
    </row>
    <row r="343" spans="2:7" x14ac:dyDescent="0.2">
      <c r="B343" s="21"/>
      <c r="C343" s="21"/>
      <c r="D343" s="21"/>
    </row>
    <row r="344" spans="2:7" x14ac:dyDescent="0.2">
      <c r="B344" s="21"/>
      <c r="C344" s="21"/>
      <c r="D344" s="21"/>
    </row>
    <row r="345" spans="2:7" x14ac:dyDescent="0.2">
      <c r="B345" s="21"/>
      <c r="C345" s="21"/>
      <c r="D345" s="21"/>
    </row>
    <row r="346" spans="2:7" s="29" customFormat="1" x14ac:dyDescent="0.2">
      <c r="E346" s="166"/>
      <c r="F346" s="118"/>
      <c r="G346" s="118"/>
    </row>
    <row r="347" spans="2:7" x14ac:dyDescent="0.2">
      <c r="B347" s="21"/>
      <c r="C347" s="21"/>
      <c r="D347" s="21"/>
    </row>
    <row r="348" spans="2:7" x14ac:dyDescent="0.2">
      <c r="B348" s="21"/>
      <c r="C348" s="21"/>
      <c r="D348" s="21"/>
    </row>
    <row r="349" spans="2:7" x14ac:dyDescent="0.2">
      <c r="B349" s="21"/>
      <c r="C349" s="21"/>
      <c r="D349" s="21"/>
    </row>
    <row r="350" spans="2:7" x14ac:dyDescent="0.2">
      <c r="B350" s="21"/>
      <c r="C350" s="21"/>
      <c r="D350" s="21"/>
    </row>
    <row r="351" spans="2:7" x14ac:dyDescent="0.2">
      <c r="B351" s="21"/>
      <c r="C351" s="21"/>
      <c r="D351" s="21"/>
    </row>
    <row r="352" spans="2:7" x14ac:dyDescent="0.2">
      <c r="B352" s="21"/>
      <c r="C352" s="21"/>
      <c r="D352" s="21"/>
    </row>
    <row r="353" spans="2:4" x14ac:dyDescent="0.2">
      <c r="B353" s="21"/>
      <c r="C353" s="21"/>
      <c r="D353" s="21"/>
    </row>
    <row r="354" spans="2:4" x14ac:dyDescent="0.2">
      <c r="B354" s="21"/>
      <c r="C354" s="21"/>
      <c r="D354" s="21"/>
    </row>
    <row r="355" spans="2:4" x14ac:dyDescent="0.2">
      <c r="B355" s="21"/>
      <c r="C355" s="21"/>
      <c r="D355" s="21"/>
    </row>
    <row r="356" spans="2:4" x14ac:dyDescent="0.2">
      <c r="B356" s="21"/>
      <c r="C356" s="21"/>
      <c r="D356" s="21"/>
    </row>
    <row r="357" spans="2:4" x14ac:dyDescent="0.2">
      <c r="B357" s="21"/>
      <c r="C357" s="21"/>
      <c r="D357" s="21"/>
    </row>
    <row r="358" spans="2:4" x14ac:dyDescent="0.2">
      <c r="B358" s="21"/>
      <c r="C358" s="21"/>
      <c r="D358" s="21"/>
    </row>
    <row r="359" spans="2:4" x14ac:dyDescent="0.2">
      <c r="B359" s="21"/>
      <c r="C359" s="21"/>
      <c r="D359" s="21"/>
    </row>
    <row r="360" spans="2:4" x14ac:dyDescent="0.2">
      <c r="B360" s="21"/>
      <c r="C360" s="21"/>
      <c r="D360" s="21"/>
    </row>
    <row r="361" spans="2:4" x14ac:dyDescent="0.2">
      <c r="B361" s="21"/>
      <c r="C361" s="21"/>
      <c r="D361" s="21"/>
    </row>
    <row r="362" spans="2:4" x14ac:dyDescent="0.2">
      <c r="B362" s="21"/>
      <c r="C362" s="21"/>
      <c r="D362" s="21"/>
    </row>
    <row r="363" spans="2:4" x14ac:dyDescent="0.2">
      <c r="B363" s="21"/>
      <c r="C363" s="21"/>
      <c r="D363" s="21"/>
    </row>
    <row r="364" spans="2:4" x14ac:dyDescent="0.2">
      <c r="B364" s="21"/>
      <c r="C364" s="21"/>
      <c r="D364" s="21"/>
    </row>
    <row r="365" spans="2:4" x14ac:dyDescent="0.2">
      <c r="B365" s="21"/>
      <c r="C365" s="21"/>
      <c r="D365" s="21"/>
    </row>
    <row r="366" spans="2:4" x14ac:dyDescent="0.2">
      <c r="B366" s="21"/>
      <c r="C366" s="21"/>
      <c r="D366" s="21"/>
    </row>
    <row r="367" spans="2:4" x14ac:dyDescent="0.2">
      <c r="B367" s="21"/>
      <c r="C367" s="21"/>
      <c r="D367" s="21"/>
    </row>
    <row r="368" spans="2:4" x14ac:dyDescent="0.2">
      <c r="B368" s="21"/>
      <c r="C368" s="21"/>
      <c r="D368" s="21"/>
    </row>
    <row r="369" spans="2:7" x14ac:dyDescent="0.2">
      <c r="B369" s="21"/>
      <c r="C369" s="21"/>
      <c r="D369" s="21"/>
    </row>
    <row r="370" spans="2:7" s="29" customFormat="1" x14ac:dyDescent="0.2">
      <c r="E370" s="166"/>
      <c r="F370" s="118"/>
      <c r="G370" s="118"/>
    </row>
    <row r="371" spans="2:7" x14ac:dyDescent="0.2">
      <c r="B371" s="21"/>
      <c r="C371" s="21"/>
      <c r="D371" s="21"/>
    </row>
    <row r="372" spans="2:7" x14ac:dyDescent="0.2">
      <c r="B372" s="21"/>
      <c r="C372" s="21"/>
      <c r="D372" s="21"/>
    </row>
    <row r="373" spans="2:7" x14ac:dyDescent="0.2">
      <c r="B373" s="21"/>
      <c r="C373" s="21"/>
      <c r="D373" s="21"/>
    </row>
    <row r="374" spans="2:7" x14ac:dyDescent="0.2">
      <c r="B374" s="21"/>
      <c r="C374" s="21"/>
      <c r="D374" s="21"/>
    </row>
    <row r="375" spans="2:7" x14ac:dyDescent="0.2">
      <c r="B375" s="21"/>
      <c r="C375" s="21"/>
      <c r="D375" s="21"/>
    </row>
    <row r="376" spans="2:7" x14ac:dyDescent="0.2">
      <c r="B376" s="21"/>
      <c r="C376" s="21"/>
      <c r="D376" s="21"/>
    </row>
    <row r="377" spans="2:7" x14ac:dyDescent="0.2">
      <c r="B377" s="21"/>
      <c r="C377" s="21"/>
      <c r="D377" s="21"/>
    </row>
    <row r="378" spans="2:7" x14ac:dyDescent="0.2">
      <c r="B378" s="21"/>
      <c r="C378" s="21"/>
      <c r="D378" s="21"/>
    </row>
    <row r="379" spans="2:7" x14ac:dyDescent="0.2">
      <c r="B379" s="21"/>
      <c r="C379" s="21"/>
      <c r="D379" s="21"/>
    </row>
    <row r="380" spans="2:7" x14ac:dyDescent="0.2">
      <c r="B380" s="21"/>
      <c r="C380" s="21"/>
      <c r="D380" s="21"/>
    </row>
    <row r="381" spans="2:7" x14ac:dyDescent="0.2">
      <c r="B381" s="21"/>
      <c r="C381" s="21"/>
      <c r="D381" s="21"/>
    </row>
    <row r="382" spans="2:7" x14ac:dyDescent="0.2">
      <c r="B382" s="21"/>
      <c r="C382" s="21"/>
      <c r="D382" s="21"/>
    </row>
    <row r="383" spans="2:7" s="29" customFormat="1" x14ac:dyDescent="0.2">
      <c r="E383" s="166"/>
      <c r="F383" s="118"/>
      <c r="G383" s="118"/>
    </row>
    <row r="384" spans="2:7" x14ac:dyDescent="0.2">
      <c r="B384" s="21"/>
      <c r="C384" s="21"/>
      <c r="D384" s="21"/>
    </row>
    <row r="385" spans="2:7" x14ac:dyDescent="0.2">
      <c r="B385" s="21"/>
      <c r="C385" s="21"/>
      <c r="D385" s="21"/>
    </row>
    <row r="386" spans="2:7" x14ac:dyDescent="0.2">
      <c r="B386" s="21"/>
      <c r="C386" s="21"/>
      <c r="D386" s="21"/>
    </row>
    <row r="387" spans="2:7" x14ac:dyDescent="0.2">
      <c r="B387" s="21"/>
      <c r="C387" s="21"/>
      <c r="D387" s="21"/>
    </row>
    <row r="388" spans="2:7" x14ac:dyDescent="0.2">
      <c r="B388" s="21"/>
      <c r="C388" s="21"/>
      <c r="D388" s="21"/>
    </row>
    <row r="389" spans="2:7" x14ac:dyDescent="0.2">
      <c r="B389" s="21"/>
      <c r="C389" s="21"/>
      <c r="D389" s="21"/>
    </row>
    <row r="390" spans="2:7" x14ac:dyDescent="0.2">
      <c r="B390" s="21"/>
      <c r="C390" s="21"/>
      <c r="D390" s="21"/>
    </row>
    <row r="391" spans="2:7" x14ac:dyDescent="0.2">
      <c r="B391" s="21"/>
      <c r="C391" s="21"/>
      <c r="D391" s="21"/>
    </row>
    <row r="392" spans="2:7" x14ac:dyDescent="0.2">
      <c r="B392" s="21"/>
      <c r="C392" s="21"/>
      <c r="D392" s="21"/>
    </row>
    <row r="393" spans="2:7" x14ac:dyDescent="0.2">
      <c r="B393" s="21"/>
      <c r="C393" s="21"/>
      <c r="D393" s="21"/>
    </row>
    <row r="394" spans="2:7" x14ac:dyDescent="0.2">
      <c r="B394" s="21"/>
      <c r="C394" s="21"/>
      <c r="D394" s="21"/>
    </row>
    <row r="395" spans="2:7" x14ac:dyDescent="0.2">
      <c r="B395" s="21"/>
      <c r="C395" s="21"/>
      <c r="D395" s="21"/>
    </row>
    <row r="396" spans="2:7" x14ac:dyDescent="0.2">
      <c r="B396" s="21"/>
      <c r="C396" s="21"/>
      <c r="D396" s="21"/>
    </row>
    <row r="397" spans="2:7" x14ac:dyDescent="0.2">
      <c r="B397" s="21"/>
      <c r="C397" s="21"/>
      <c r="D397" s="21"/>
    </row>
    <row r="398" spans="2:7" x14ac:dyDescent="0.2">
      <c r="B398" s="21"/>
      <c r="C398" s="21"/>
      <c r="D398" s="21"/>
    </row>
    <row r="399" spans="2:7" s="29" customFormat="1" x14ac:dyDescent="0.2">
      <c r="E399" s="166"/>
      <c r="F399" s="118"/>
      <c r="G399" s="118"/>
    </row>
    <row r="400" spans="2:7" x14ac:dyDescent="0.2">
      <c r="B400" s="21"/>
      <c r="C400" s="21"/>
      <c r="D400" s="21"/>
    </row>
    <row r="401" spans="2:4" x14ac:dyDescent="0.2">
      <c r="B401" s="21"/>
      <c r="C401" s="21"/>
      <c r="D401" s="21"/>
    </row>
    <row r="402" spans="2:4" x14ac:dyDescent="0.2">
      <c r="B402" s="21"/>
      <c r="C402" s="21"/>
      <c r="D402" s="21"/>
    </row>
    <row r="403" spans="2:4" x14ac:dyDescent="0.2">
      <c r="B403" s="21"/>
      <c r="C403" s="21"/>
      <c r="D403" s="21"/>
    </row>
    <row r="404" spans="2:4" x14ac:dyDescent="0.2">
      <c r="B404" s="21"/>
      <c r="C404" s="21"/>
      <c r="D404" s="21"/>
    </row>
    <row r="405" spans="2:4" x14ac:dyDescent="0.2">
      <c r="B405" s="21"/>
      <c r="C405" s="21"/>
      <c r="D405" s="21"/>
    </row>
    <row r="406" spans="2:4" x14ac:dyDescent="0.2">
      <c r="B406" s="21"/>
      <c r="C406" s="21"/>
      <c r="D406" s="21"/>
    </row>
    <row r="407" spans="2:4" x14ac:dyDescent="0.2">
      <c r="B407" s="21"/>
      <c r="C407" s="21"/>
      <c r="D407" s="21"/>
    </row>
    <row r="408" spans="2:4" x14ac:dyDescent="0.2">
      <c r="B408" s="21"/>
      <c r="C408" s="21"/>
      <c r="D408" s="21"/>
    </row>
    <row r="409" spans="2:4" x14ac:dyDescent="0.2">
      <c r="B409" s="21"/>
      <c r="C409" s="21"/>
      <c r="D409" s="21"/>
    </row>
    <row r="410" spans="2:4" x14ac:dyDescent="0.2">
      <c r="B410" s="21"/>
      <c r="C410" s="21"/>
      <c r="D410" s="21"/>
    </row>
    <row r="411" spans="2:4" x14ac:dyDescent="0.2">
      <c r="B411" s="21"/>
      <c r="C411" s="21"/>
      <c r="D411" s="21"/>
    </row>
    <row r="412" spans="2:4" x14ac:dyDescent="0.2">
      <c r="B412" s="21"/>
      <c r="C412" s="21"/>
      <c r="D412" s="21"/>
    </row>
    <row r="413" spans="2:4" x14ac:dyDescent="0.2">
      <c r="B413" s="21"/>
      <c r="C413" s="21"/>
      <c r="D413" s="21"/>
    </row>
    <row r="414" spans="2:4" x14ac:dyDescent="0.2">
      <c r="B414" s="21"/>
      <c r="C414" s="21"/>
      <c r="D414" s="21"/>
    </row>
    <row r="415" spans="2:4" x14ac:dyDescent="0.2">
      <c r="B415" s="21"/>
      <c r="C415" s="21"/>
      <c r="D415" s="21"/>
    </row>
    <row r="416" spans="2:4" x14ac:dyDescent="0.2">
      <c r="B416" s="21"/>
      <c r="C416" s="21"/>
      <c r="D416" s="21"/>
    </row>
    <row r="417" spans="2:7" x14ac:dyDescent="0.2">
      <c r="B417" s="21"/>
      <c r="C417" s="21"/>
      <c r="D417" s="21"/>
    </row>
    <row r="418" spans="2:7" x14ac:dyDescent="0.2">
      <c r="B418" s="21"/>
      <c r="C418" s="21"/>
      <c r="D418" s="21"/>
    </row>
    <row r="419" spans="2:7" x14ac:dyDescent="0.2">
      <c r="B419" s="21"/>
      <c r="C419" s="21"/>
      <c r="D419" s="21"/>
    </row>
    <row r="420" spans="2:7" x14ac:dyDescent="0.2">
      <c r="B420" s="21"/>
      <c r="C420" s="21"/>
      <c r="D420" s="21"/>
    </row>
    <row r="421" spans="2:7" x14ac:dyDescent="0.2">
      <c r="B421" s="21"/>
      <c r="C421" s="21"/>
      <c r="D421" s="21"/>
    </row>
    <row r="422" spans="2:7" x14ac:dyDescent="0.2">
      <c r="B422" s="21"/>
      <c r="C422" s="21"/>
      <c r="D422" s="21"/>
    </row>
    <row r="423" spans="2:7" s="29" customFormat="1" x14ac:dyDescent="0.2">
      <c r="E423" s="166"/>
      <c r="F423" s="118"/>
      <c r="G423" s="118"/>
    </row>
    <row r="424" spans="2:7" x14ac:dyDescent="0.2">
      <c r="B424" s="21"/>
      <c r="C424" s="21"/>
      <c r="D424" s="21"/>
    </row>
    <row r="425" spans="2:7" x14ac:dyDescent="0.2">
      <c r="B425" s="21"/>
      <c r="C425" s="21"/>
      <c r="D425" s="21"/>
    </row>
    <row r="426" spans="2:7" s="29" customFormat="1" x14ac:dyDescent="0.2">
      <c r="E426" s="166"/>
      <c r="F426" s="118"/>
      <c r="G426" s="118"/>
    </row>
    <row r="427" spans="2:7" x14ac:dyDescent="0.2">
      <c r="B427" s="21"/>
      <c r="C427" s="21"/>
      <c r="D427" s="21"/>
    </row>
    <row r="428" spans="2:7" x14ac:dyDescent="0.2">
      <c r="B428" s="21"/>
      <c r="C428" s="21"/>
      <c r="D428" s="21"/>
    </row>
    <row r="429" spans="2:7" x14ac:dyDescent="0.2">
      <c r="B429" s="21"/>
      <c r="C429" s="21"/>
      <c r="D429" s="21"/>
    </row>
    <row r="430" spans="2:7" x14ac:dyDescent="0.2">
      <c r="B430" s="21"/>
      <c r="C430" s="21"/>
      <c r="D430" s="21"/>
    </row>
    <row r="431" spans="2:7" x14ac:dyDescent="0.2">
      <c r="B431" s="21"/>
      <c r="C431" s="21"/>
      <c r="D431" s="21"/>
    </row>
    <row r="432" spans="2:7" x14ac:dyDescent="0.2">
      <c r="B432" s="21"/>
      <c r="C432" s="21"/>
      <c r="D432" s="21"/>
    </row>
    <row r="433" spans="2:4" x14ac:dyDescent="0.2">
      <c r="B433" s="21"/>
      <c r="C433" s="21"/>
      <c r="D433" s="21"/>
    </row>
    <row r="434" spans="2:4" x14ac:dyDescent="0.2">
      <c r="B434" s="21"/>
      <c r="C434" s="21"/>
      <c r="D434" s="21"/>
    </row>
    <row r="435" spans="2:4" x14ac:dyDescent="0.2">
      <c r="B435" s="21"/>
      <c r="C435" s="21"/>
      <c r="D435" s="21"/>
    </row>
    <row r="436" spans="2:4" x14ac:dyDescent="0.2">
      <c r="B436" s="21"/>
      <c r="C436" s="21"/>
      <c r="D436" s="21"/>
    </row>
    <row r="437" spans="2:4" x14ac:dyDescent="0.2">
      <c r="B437" s="21"/>
      <c r="C437" s="21"/>
      <c r="D437" s="21"/>
    </row>
    <row r="438" spans="2:4" x14ac:dyDescent="0.2">
      <c r="B438" s="21"/>
      <c r="C438" s="21"/>
      <c r="D438" s="21"/>
    </row>
    <row r="439" spans="2:4" x14ac:dyDescent="0.2">
      <c r="B439" s="21"/>
      <c r="C439" s="21"/>
      <c r="D439" s="21"/>
    </row>
    <row r="440" spans="2:4" x14ac:dyDescent="0.2">
      <c r="B440" s="21"/>
      <c r="C440" s="21"/>
      <c r="D440" s="21"/>
    </row>
    <row r="441" spans="2:4" x14ac:dyDescent="0.2">
      <c r="B441" s="21"/>
      <c r="C441" s="21"/>
      <c r="D441" s="21"/>
    </row>
    <row r="442" spans="2:4" x14ac:dyDescent="0.2">
      <c r="B442" s="21"/>
      <c r="C442" s="21"/>
      <c r="D442" s="21"/>
    </row>
    <row r="443" spans="2:4" x14ac:dyDescent="0.2">
      <c r="B443" s="21"/>
      <c r="C443" s="21"/>
      <c r="D443" s="21"/>
    </row>
    <row r="444" spans="2:4" x14ac:dyDescent="0.2">
      <c r="B444" s="21"/>
      <c r="C444" s="21"/>
      <c r="D444" s="21"/>
    </row>
    <row r="445" spans="2:4" x14ac:dyDescent="0.2">
      <c r="B445" s="21"/>
      <c r="C445" s="21"/>
      <c r="D445" s="21"/>
    </row>
    <row r="446" spans="2:4" x14ac:dyDescent="0.2">
      <c r="B446" s="21"/>
      <c r="C446" s="21"/>
      <c r="D446" s="21"/>
    </row>
    <row r="447" spans="2:4" x14ac:dyDescent="0.2">
      <c r="B447" s="21"/>
      <c r="C447" s="21"/>
      <c r="D447" s="21"/>
    </row>
    <row r="448" spans="2:4" x14ac:dyDescent="0.2">
      <c r="B448" s="21"/>
      <c r="C448" s="21"/>
      <c r="D448" s="21"/>
    </row>
    <row r="449" spans="2:7" x14ac:dyDescent="0.2">
      <c r="B449" s="21"/>
      <c r="C449" s="21"/>
      <c r="D449" s="21"/>
    </row>
    <row r="450" spans="2:7" x14ac:dyDescent="0.2">
      <c r="B450" s="21"/>
      <c r="C450" s="21"/>
      <c r="D450" s="21"/>
    </row>
    <row r="451" spans="2:7" x14ac:dyDescent="0.2">
      <c r="B451" s="21"/>
      <c r="C451" s="21"/>
      <c r="D451" s="21"/>
    </row>
    <row r="452" spans="2:7" x14ac:dyDescent="0.2">
      <c r="B452" s="21"/>
      <c r="C452" s="21"/>
      <c r="D452" s="21"/>
    </row>
    <row r="453" spans="2:7" s="29" customFormat="1" x14ac:dyDescent="0.2">
      <c r="E453" s="166"/>
      <c r="F453" s="118"/>
      <c r="G453" s="118"/>
    </row>
    <row r="454" spans="2:7" x14ac:dyDescent="0.2">
      <c r="B454" s="21"/>
      <c r="C454" s="21"/>
      <c r="D454" s="21"/>
    </row>
    <row r="455" spans="2:7" x14ac:dyDescent="0.2">
      <c r="B455" s="21"/>
      <c r="C455" s="21"/>
      <c r="D455" s="21"/>
    </row>
    <row r="456" spans="2:7" x14ac:dyDescent="0.2">
      <c r="B456" s="21"/>
      <c r="C456" s="21"/>
      <c r="D456" s="21"/>
    </row>
    <row r="457" spans="2:7" x14ac:dyDescent="0.2">
      <c r="B457" s="21"/>
      <c r="C457" s="21"/>
      <c r="D457" s="21"/>
    </row>
    <row r="458" spans="2:7" x14ac:dyDescent="0.2">
      <c r="B458" s="21"/>
      <c r="C458" s="21"/>
      <c r="D458" s="21"/>
    </row>
    <row r="459" spans="2:7" x14ac:dyDescent="0.2">
      <c r="B459" s="21"/>
      <c r="C459" s="21"/>
      <c r="D459" s="21"/>
    </row>
    <row r="460" spans="2:7" x14ac:dyDescent="0.2">
      <c r="B460" s="21"/>
      <c r="C460" s="21"/>
      <c r="D460" s="21"/>
    </row>
    <row r="461" spans="2:7" x14ac:dyDescent="0.2">
      <c r="B461" s="21"/>
      <c r="C461" s="21"/>
      <c r="D461" s="21"/>
    </row>
    <row r="462" spans="2:7" x14ac:dyDescent="0.2">
      <c r="B462" s="21"/>
      <c r="C462" s="21"/>
      <c r="D462" s="21"/>
    </row>
    <row r="463" spans="2:7" x14ac:dyDescent="0.2">
      <c r="B463" s="21"/>
      <c r="C463" s="21"/>
      <c r="D463" s="21"/>
    </row>
    <row r="464" spans="2:7" x14ac:dyDescent="0.2">
      <c r="B464" s="21"/>
      <c r="C464" s="21"/>
      <c r="D464" s="21"/>
    </row>
    <row r="465" spans="2:7" x14ac:dyDescent="0.2">
      <c r="B465" s="21"/>
      <c r="C465" s="21"/>
      <c r="D465" s="21"/>
    </row>
    <row r="466" spans="2:7" x14ac:dyDescent="0.2">
      <c r="B466" s="21"/>
      <c r="C466" s="21"/>
      <c r="D466" s="21"/>
    </row>
    <row r="467" spans="2:7" x14ac:dyDescent="0.2">
      <c r="B467" s="21"/>
      <c r="C467" s="21"/>
      <c r="D467" s="21"/>
    </row>
    <row r="468" spans="2:7" x14ac:dyDescent="0.2">
      <c r="B468" s="21"/>
      <c r="C468" s="21"/>
      <c r="D468" s="21"/>
    </row>
    <row r="469" spans="2:7" x14ac:dyDescent="0.2">
      <c r="B469" s="21"/>
      <c r="C469" s="21"/>
      <c r="D469" s="21"/>
    </row>
    <row r="470" spans="2:7" s="29" customFormat="1" x14ac:dyDescent="0.2">
      <c r="E470" s="166"/>
      <c r="F470" s="118"/>
      <c r="G470" s="118"/>
    </row>
    <row r="471" spans="2:7" x14ac:dyDescent="0.2">
      <c r="B471" s="21"/>
      <c r="C471" s="21"/>
      <c r="D471" s="21"/>
    </row>
    <row r="472" spans="2:7" x14ac:dyDescent="0.2">
      <c r="B472" s="21"/>
      <c r="C472" s="21"/>
      <c r="D472" s="21"/>
    </row>
    <row r="473" spans="2:7" x14ac:dyDescent="0.2">
      <c r="B473" s="21"/>
      <c r="C473" s="21"/>
      <c r="D473" s="21"/>
    </row>
    <row r="474" spans="2:7" x14ac:dyDescent="0.2">
      <c r="B474" s="21"/>
      <c r="C474" s="21"/>
      <c r="D474" s="21"/>
    </row>
    <row r="475" spans="2:7" x14ac:dyDescent="0.2">
      <c r="B475" s="21"/>
      <c r="C475" s="21"/>
      <c r="D475" s="21"/>
    </row>
    <row r="476" spans="2:7" x14ac:dyDescent="0.2">
      <c r="B476" s="21"/>
      <c r="C476" s="21"/>
      <c r="D476" s="21"/>
    </row>
    <row r="477" spans="2:7" x14ac:dyDescent="0.2">
      <c r="B477" s="21"/>
      <c r="C477" s="21"/>
      <c r="D477" s="21"/>
    </row>
    <row r="478" spans="2:7" x14ac:dyDescent="0.2">
      <c r="B478" s="21"/>
      <c r="C478" s="21"/>
      <c r="D478" s="21"/>
    </row>
    <row r="479" spans="2:7" x14ac:dyDescent="0.2">
      <c r="B479" s="21"/>
      <c r="C479" s="21"/>
      <c r="D479" s="21"/>
    </row>
    <row r="480" spans="2:7" x14ac:dyDescent="0.2">
      <c r="B480" s="21"/>
      <c r="C480" s="21"/>
      <c r="D480" s="21"/>
    </row>
    <row r="481" spans="2:4" x14ac:dyDescent="0.2">
      <c r="B481" s="21"/>
      <c r="C481" s="21"/>
      <c r="D481" s="21"/>
    </row>
    <row r="482" spans="2:4" x14ac:dyDescent="0.2">
      <c r="B482" s="21"/>
      <c r="C482" s="21"/>
      <c r="D482" s="21"/>
    </row>
    <row r="483" spans="2:4" x14ac:dyDescent="0.2">
      <c r="B483" s="21"/>
      <c r="C483" s="21"/>
      <c r="D483" s="21"/>
    </row>
    <row r="484" spans="2:4" x14ac:dyDescent="0.2">
      <c r="B484" s="21"/>
      <c r="C484" s="21"/>
      <c r="D484" s="21"/>
    </row>
    <row r="485" spans="2:4" x14ac:dyDescent="0.2">
      <c r="B485" s="21"/>
      <c r="C485" s="21"/>
      <c r="D485" s="21"/>
    </row>
    <row r="486" spans="2:4" x14ac:dyDescent="0.2">
      <c r="B486" s="21"/>
      <c r="C486" s="21"/>
      <c r="D486" s="21"/>
    </row>
    <row r="487" spans="2:4" x14ac:dyDescent="0.2">
      <c r="B487" s="21"/>
      <c r="C487" s="21"/>
      <c r="D487" s="21"/>
    </row>
    <row r="488" spans="2:4" x14ac:dyDescent="0.2">
      <c r="B488" s="21"/>
      <c r="C488" s="21"/>
      <c r="D488" s="21"/>
    </row>
    <row r="489" spans="2:4" x14ac:dyDescent="0.2">
      <c r="B489" s="21"/>
      <c r="C489" s="21"/>
      <c r="D489" s="21"/>
    </row>
    <row r="490" spans="2:4" x14ac:dyDescent="0.2">
      <c r="B490" s="21"/>
      <c r="C490" s="21"/>
      <c r="D490" s="21"/>
    </row>
    <row r="491" spans="2:4" x14ac:dyDescent="0.2">
      <c r="B491" s="21"/>
      <c r="C491" s="21"/>
      <c r="D491" s="21"/>
    </row>
    <row r="492" spans="2:4" x14ac:dyDescent="0.2">
      <c r="B492" s="21"/>
      <c r="C492" s="21"/>
      <c r="D492" s="21"/>
    </row>
    <row r="493" spans="2:4" x14ac:dyDescent="0.2">
      <c r="B493" s="21"/>
      <c r="C493" s="21"/>
      <c r="D493" s="21"/>
    </row>
    <row r="494" spans="2:4" x14ac:dyDescent="0.2">
      <c r="B494" s="21"/>
      <c r="C494" s="21"/>
      <c r="D494" s="21"/>
    </row>
    <row r="495" spans="2:4" x14ac:dyDescent="0.2">
      <c r="B495" s="21"/>
      <c r="C495" s="21"/>
      <c r="D495" s="21"/>
    </row>
    <row r="496" spans="2:4" x14ac:dyDescent="0.2">
      <c r="B496" s="21"/>
      <c r="C496" s="21"/>
      <c r="D496" s="21"/>
    </row>
    <row r="497" spans="2:4" x14ac:dyDescent="0.2">
      <c r="B497" s="21"/>
      <c r="C497" s="21"/>
      <c r="D497" s="21"/>
    </row>
    <row r="498" spans="2:4" x14ac:dyDescent="0.2">
      <c r="B498" s="21"/>
      <c r="C498" s="21"/>
      <c r="D498" s="21"/>
    </row>
    <row r="499" spans="2:4" x14ac:dyDescent="0.2">
      <c r="B499" s="21"/>
      <c r="C499" s="21"/>
      <c r="D499" s="21"/>
    </row>
    <row r="500" spans="2:4" x14ac:dyDescent="0.2">
      <c r="B500" s="21"/>
      <c r="C500" s="21"/>
      <c r="D500" s="21"/>
    </row>
    <row r="501" spans="2:4" x14ac:dyDescent="0.2">
      <c r="B501" s="21"/>
      <c r="C501" s="21"/>
      <c r="D501" s="21"/>
    </row>
    <row r="502" spans="2:4" x14ac:dyDescent="0.2">
      <c r="B502" s="21"/>
      <c r="C502" s="21"/>
      <c r="D502" s="21"/>
    </row>
    <row r="503" spans="2:4" x14ac:dyDescent="0.2">
      <c r="B503" s="21"/>
      <c r="C503" s="21"/>
      <c r="D503" s="21"/>
    </row>
    <row r="504" spans="2:4" x14ac:dyDescent="0.2">
      <c r="B504" s="21"/>
      <c r="C504" s="21"/>
      <c r="D504" s="21"/>
    </row>
    <row r="505" spans="2:4" x14ac:dyDescent="0.2">
      <c r="B505" s="21"/>
      <c r="C505" s="21"/>
      <c r="D505" s="21"/>
    </row>
    <row r="506" spans="2:4" x14ac:dyDescent="0.2">
      <c r="B506" s="21"/>
      <c r="C506" s="21"/>
      <c r="D506" s="21"/>
    </row>
    <row r="507" spans="2:4" x14ac:dyDescent="0.2">
      <c r="B507" s="21"/>
      <c r="C507" s="21"/>
      <c r="D507" s="21"/>
    </row>
    <row r="508" spans="2:4" x14ac:dyDescent="0.2">
      <c r="B508" s="21"/>
      <c r="C508" s="21"/>
      <c r="D508" s="21"/>
    </row>
    <row r="509" spans="2:4" x14ac:dyDescent="0.2">
      <c r="B509" s="21"/>
      <c r="C509" s="21"/>
      <c r="D509" s="21"/>
    </row>
    <row r="510" spans="2:4" x14ac:dyDescent="0.2">
      <c r="B510" s="21"/>
      <c r="C510" s="21"/>
      <c r="D510" s="21"/>
    </row>
    <row r="511" spans="2:4" x14ac:dyDescent="0.2">
      <c r="B511" s="21"/>
      <c r="C511" s="21"/>
      <c r="D511" s="21"/>
    </row>
    <row r="512" spans="2:4" x14ac:dyDescent="0.2">
      <c r="B512" s="21"/>
      <c r="C512" s="21"/>
      <c r="D512" s="21"/>
    </row>
    <row r="513" spans="2:4" x14ac:dyDescent="0.2">
      <c r="B513" s="21"/>
      <c r="C513" s="21"/>
      <c r="D513" s="21"/>
    </row>
    <row r="514" spans="2:4" x14ac:dyDescent="0.2">
      <c r="B514" s="21"/>
      <c r="C514" s="21"/>
      <c r="D514" s="21"/>
    </row>
    <row r="515" spans="2:4" x14ac:dyDescent="0.2">
      <c r="B515" s="21"/>
      <c r="C515" s="21"/>
      <c r="D515" s="21"/>
    </row>
    <row r="516" spans="2:4" x14ac:dyDescent="0.2">
      <c r="B516" s="21"/>
      <c r="C516" s="21"/>
      <c r="D516" s="21"/>
    </row>
    <row r="517" spans="2:4" x14ac:dyDescent="0.2">
      <c r="B517" s="21"/>
      <c r="C517" s="21"/>
      <c r="D517" s="21"/>
    </row>
    <row r="518" spans="2:4" x14ac:dyDescent="0.2">
      <c r="B518" s="21"/>
      <c r="C518" s="21"/>
      <c r="D518" s="21"/>
    </row>
    <row r="519" spans="2:4" x14ac:dyDescent="0.2">
      <c r="B519" s="21"/>
      <c r="C519" s="21"/>
      <c r="D519" s="21"/>
    </row>
    <row r="520" spans="2:4" x14ac:dyDescent="0.2">
      <c r="B520" s="21"/>
      <c r="C520" s="21"/>
      <c r="D520" s="21"/>
    </row>
    <row r="521" spans="2:4" x14ac:dyDescent="0.2">
      <c r="B521" s="21"/>
      <c r="C521" s="21"/>
      <c r="D521" s="21"/>
    </row>
    <row r="522" spans="2:4" x14ac:dyDescent="0.2">
      <c r="B522" s="21"/>
      <c r="C522" s="21"/>
      <c r="D522" s="21"/>
    </row>
    <row r="523" spans="2:4" x14ac:dyDescent="0.2">
      <c r="B523" s="21"/>
      <c r="C523" s="21"/>
      <c r="D523" s="21"/>
    </row>
    <row r="524" spans="2:4" x14ac:dyDescent="0.2">
      <c r="B524" s="21"/>
      <c r="C524" s="21"/>
      <c r="D524" s="21"/>
    </row>
    <row r="525" spans="2:4" x14ac:dyDescent="0.2">
      <c r="B525" s="21"/>
      <c r="C525" s="21"/>
      <c r="D525" s="21"/>
    </row>
    <row r="526" spans="2:4" x14ac:dyDescent="0.2">
      <c r="B526" s="21"/>
      <c r="C526" s="21"/>
      <c r="D526" s="21"/>
    </row>
    <row r="527" spans="2:4" x14ac:dyDescent="0.2">
      <c r="B527" s="21"/>
      <c r="C527" s="21"/>
      <c r="D527" s="21"/>
    </row>
    <row r="528" spans="2:4" x14ac:dyDescent="0.2">
      <c r="B528" s="21"/>
      <c r="C528" s="21"/>
      <c r="D528" s="21"/>
    </row>
    <row r="529" spans="2:4" x14ac:dyDescent="0.2">
      <c r="B529" s="21"/>
      <c r="C529" s="21"/>
      <c r="D529" s="21"/>
    </row>
    <row r="530" spans="2:4" x14ac:dyDescent="0.2">
      <c r="B530" s="21"/>
      <c r="C530" s="21"/>
      <c r="D530" s="21"/>
    </row>
    <row r="531" spans="2:4" x14ac:dyDescent="0.2">
      <c r="B531" s="21"/>
      <c r="C531" s="21"/>
      <c r="D531" s="21"/>
    </row>
    <row r="532" spans="2:4" x14ac:dyDescent="0.2">
      <c r="B532" s="21"/>
      <c r="C532" s="21"/>
      <c r="D532" s="21"/>
    </row>
    <row r="533" spans="2:4" x14ac:dyDescent="0.2">
      <c r="B533" s="21"/>
      <c r="C533" s="21"/>
      <c r="D533" s="21"/>
    </row>
    <row r="534" spans="2:4" x14ac:dyDescent="0.2">
      <c r="B534" s="21"/>
      <c r="C534" s="21"/>
      <c r="D534" s="21"/>
    </row>
  </sheetData>
  <sheetProtection selectLockedCells="1"/>
  <mergeCells count="38">
    <mergeCell ref="C207:F207"/>
    <mergeCell ref="C271:F271"/>
    <mergeCell ref="C187:F187"/>
    <mergeCell ref="C188:F188"/>
    <mergeCell ref="C189:F189"/>
    <mergeCell ref="C190:F190"/>
    <mergeCell ref="C191:F191"/>
    <mergeCell ref="C203:F203"/>
    <mergeCell ref="C200:F200"/>
    <mergeCell ref="C201:F201"/>
    <mergeCell ref="C199:F199"/>
    <mergeCell ref="C202:F202"/>
    <mergeCell ref="C198:F198"/>
    <mergeCell ref="C193:F193"/>
    <mergeCell ref="C192:F192"/>
    <mergeCell ref="C194:F194"/>
    <mergeCell ref="C195:F195"/>
    <mergeCell ref="C196:F196"/>
    <mergeCell ref="C197:F197"/>
    <mergeCell ref="B183:G183"/>
    <mergeCell ref="B185:G185"/>
    <mergeCell ref="B181:G181"/>
    <mergeCell ref="B127:F127"/>
    <mergeCell ref="C129:G129"/>
    <mergeCell ref="C151:G151"/>
    <mergeCell ref="C169:G169"/>
    <mergeCell ref="B166:F166"/>
    <mergeCell ref="C32:G32"/>
    <mergeCell ref="B118:F118"/>
    <mergeCell ref="B179:G179"/>
    <mergeCell ref="B149:F149"/>
    <mergeCell ref="C120:G120"/>
    <mergeCell ref="B30:F30"/>
    <mergeCell ref="B2:G2"/>
    <mergeCell ref="B4:G4"/>
    <mergeCell ref="B6:G6"/>
    <mergeCell ref="B8:G8"/>
    <mergeCell ref="C13:G13"/>
  </mergeCells>
  <phoneticPr fontId="4" type="noConversion"/>
  <pageMargins left="0.51181102362204722" right="0.39370078740157483" top="0.78740157480314965" bottom="0.74803149606299213" header="0.31496062992125984" footer="0.31496062992125984"/>
  <pageSetup paperSize="9" firstPageNumber="7" orientation="portrait" useFirstPageNumber="1" r:id="rId1"/>
  <headerFooter alignWithMargins="0">
    <oddFooter>&amp;CСтр.&amp;P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4</vt:i4>
      </vt:variant>
      <vt:variant>
        <vt:lpstr>Наименувани диапазони</vt:lpstr>
      </vt:variant>
      <vt:variant>
        <vt:i4>1</vt:i4>
      </vt:variant>
    </vt:vector>
  </HeadingPairs>
  <TitlesOfParts>
    <vt:vector size="5" baseType="lpstr">
      <vt:lpstr>GT Lot1</vt:lpstr>
      <vt:lpstr>01.I.Oblekchitelen_Колектор</vt:lpstr>
      <vt:lpstr>01.II.Vodoprovod</vt:lpstr>
      <vt:lpstr>Лист1</vt:lpstr>
      <vt:lpstr>'GT Lot1'!Област_печат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</dc:creator>
  <cp:lastModifiedBy>Mun</cp:lastModifiedBy>
  <cp:lastPrinted>2018-01-15T11:35:26Z</cp:lastPrinted>
  <dcterms:created xsi:type="dcterms:W3CDTF">2010-09-30T19:08:34Z</dcterms:created>
  <dcterms:modified xsi:type="dcterms:W3CDTF">2019-10-10T07:32:46Z</dcterms:modified>
</cp:coreProperties>
</file>